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Marching\九州協会\01_春季大会\第27回全九州CGP(R07)\1_1次案内\"/>
    </mc:Choice>
  </mc:AlternateContent>
  <xr:revisionPtr revIDLastSave="0" documentId="13_ncr:1_{677E0948-9EF1-4A47-98B7-AE9602015B0F}" xr6:coauthVersionLast="47" xr6:coauthVersionMax="47" xr10:uidLastSave="{00000000-0000-0000-0000-000000000000}"/>
  <workbookProtection workbookAlgorithmName="SHA-512" workbookHashValue="HTRZJQP3tNxWsu3qIH7KXv00vi8B9yvfY0jK1uRqQNwbzjKcPQRswcB9Z95pCiASgBvAknFvC50V0bzYbhX2Ig==" workbookSaltValue="FOCCynDCeFXRjyvH7YXrRg==" workbookSpinCount="100000" lockStructure="1"/>
  <bookViews>
    <workbookView xWindow="1695" yWindow="345" windowWidth="26610" windowHeight="14640" tabRatio="795" firstSheet="2" activeTab="2" xr2:uid="{00000000-000D-0000-FFFF-FFFF00000000}"/>
  </bookViews>
  <sheets>
    <sheet name="事務局まとめ用シート" sheetId="60" state="hidden" r:id="rId1"/>
    <sheet name="【更新用】イベント基本情報" sheetId="47" state="hidden" r:id="rId2"/>
    <sheet name="Top Page（はじめにおよみください）" sheetId="18" r:id="rId3"/>
    <sheet name="1.【参加申込入力シート】" sheetId="55" r:id="rId4"/>
    <sheet name="2.【演奏曲情報入力シート】" sheetId="34" r:id="rId5"/>
    <sheet name="3.【構成メンバー入力シート】" sheetId="49" r:id="rId6"/>
    <sheet name="Ⓐ参加申込書(印刷)" sheetId="24" r:id="rId7"/>
    <sheet name="Ⓑ演技者登録書(印刷)" sheetId="50" r:id="rId8"/>
    <sheet name="Ⓒ特殊効果申請書(入力・印刷)" sheetId="52" r:id="rId9"/>
    <sheet name="Ⓓ手具器物誓約書(入力・印刷)" sheetId="51" r:id="rId10"/>
    <sheet name="Ⓔプログラム掲載項目(印刷)" sheetId="56" r:id="rId11"/>
    <sheet name="Ⓕ参加費・各種購入申込書(印刷)" sheetId="58" r:id="rId12"/>
    <sheet name="Ⓖ撮影に関する承諾書(印刷)" sheetId="59" r:id="rId13"/>
    <sheet name="Ⓗ-1使用曲明細書(印刷)" sheetId="40" r:id="rId14"/>
    <sheet name="Ⓗ-2演奏利用明細書【単曲】(印刷)" sheetId="39" r:id="rId15"/>
    <sheet name="Ⓗ-2演奏利用明細書【メドレー・組曲】①(印刷)" sheetId="42" r:id="rId16"/>
    <sheet name="Ⓗ-2演奏利用明細書【メドレー・組曲】②(印刷)" sheetId="43" r:id="rId17"/>
    <sheet name="Ⓗ-2演奏利用明細書【メドレー・組曲】③(印刷)" sheetId="44" r:id="rId18"/>
    <sheet name="Ⓗ-2演奏利用明細書【メドレー・組曲】④(印刷)" sheetId="45" r:id="rId19"/>
    <sheet name="Ⓗ-2演奏利用明細書 【手書き用】" sheetId="41" r:id="rId20"/>
    <sheet name="【宛名ラベル】各種書類提出先(事務局)" sheetId="32" r:id="rId21"/>
  </sheets>
  <definedNames>
    <definedName name="_xlnm.Print_Area" localSheetId="20">'【宛名ラベル】各種書類提出先(事務局)'!$A$1:$AN$21</definedName>
    <definedName name="_xlnm.Print_Area" localSheetId="3">'1.【参加申込入力シート】'!$A$1:$I$81</definedName>
    <definedName name="_xlnm.Print_Area" localSheetId="4">'2.【演奏曲情報入力シート】'!$A$1:$G$150</definedName>
    <definedName name="_xlnm.Print_Area" localSheetId="5">'3.【構成メンバー入力シート】'!$A$1:$CW$205</definedName>
    <definedName name="_xlnm.Print_Area" localSheetId="6">'Ⓐ参加申込書(印刷)'!$A$1:$AN$107</definedName>
    <definedName name="_xlnm.Print_Area" localSheetId="9">'Ⓓ手具器物誓約書(入力・印刷)'!$A$1:$F$23</definedName>
    <definedName name="_xlnm.Print_Area" localSheetId="11">'Ⓕ参加費・各種購入申込書(印刷)'!$A$1:$Q$18</definedName>
    <definedName name="_xlnm.Print_Area" localSheetId="12">'Ⓖ撮影に関する承諾書(印刷)'!$A$1:$L$31</definedName>
    <definedName name="_xlnm.Print_Area" localSheetId="13">'Ⓗ-1使用曲明細書(印刷)'!$A$1:$Q$71</definedName>
    <definedName name="_xlnm.Print_Area" localSheetId="2">'Top Page（はじめにおよみください）'!$A$1:$I$55</definedName>
    <definedName name="_xlnm.Print_Titles" localSheetId="11">'Ⓕ参加費・各種購入申込書(印刷)'!$1:$4</definedName>
    <definedName name="_xlnm.Print_Titles" localSheetId="13">'Ⓗ-1使用曲明細書(印刷)'!$1:$4</definedName>
    <definedName name="Z_B8528224_2B88_4620_AAE6_F78F68F2B1F1_.wvu.Cols" localSheetId="20" hidden="1">'【宛名ラベル】各種書類提出先(事務局)'!$AP:$XFD</definedName>
    <definedName name="Z_B8528224_2B88_4620_AAE6_F78F68F2B1F1_.wvu.Cols" localSheetId="3" hidden="1">'1.【参加申込入力シート】'!$M:$P,'1.【参加申込入力シート】'!$R:$XFD</definedName>
    <definedName name="Z_B8528224_2B88_4620_AAE6_F78F68F2B1F1_.wvu.Cols" localSheetId="6" hidden="1">'Ⓐ参加申込書(印刷)'!$AP:$XFD</definedName>
    <definedName name="Z_B8528224_2B88_4620_AAE6_F78F68F2B1F1_.wvu.Cols" localSheetId="2" hidden="1">'Top Page（はじめにおよみください）'!$J:$IT</definedName>
    <definedName name="Z_B8528224_2B88_4620_AAE6_F78F68F2B1F1_.wvu.PrintArea" localSheetId="20" hidden="1">'【宛名ラベル】各種書類提出先(事務局)'!$A$1:$AN$21</definedName>
    <definedName name="Z_B8528224_2B88_4620_AAE6_F78F68F2B1F1_.wvu.PrintArea" localSheetId="4" hidden="1">'2.【演奏曲情報入力シート】'!$A$1:$D$150</definedName>
    <definedName name="Z_B8528224_2B88_4620_AAE6_F78F68F2B1F1_.wvu.PrintArea" localSheetId="6" hidden="1">'Ⓐ参加申込書(印刷)'!$A$1:$AN$113</definedName>
    <definedName name="Z_B8528224_2B88_4620_AAE6_F78F68F2B1F1_.wvu.PrintArea" localSheetId="2" hidden="1">'Top Page（はじめにおよみください）'!$A$1:$I$55</definedName>
    <definedName name="Z_B8528224_2B88_4620_AAE6_F78F68F2B1F1_.wvu.Rows" localSheetId="3" hidden="1">'1.【参加申込入力シート】'!$538:$1048576,'1.【参加申込入力シート】'!$86:$397</definedName>
    <definedName name="Z_B8528224_2B88_4620_AAE6_F78F68F2B1F1_.wvu.Rows" localSheetId="4" hidden="1">'2.【演奏曲情報入力シート】'!$118:$149</definedName>
    <definedName name="Z_B8528224_2B88_4620_AAE6_F78F68F2B1F1_.wvu.Rows" localSheetId="2" hidden="1">'Top Page（はじめにおよみください）'!$56:$1048576,'Top Page（はじめにおよみください）'!$31:$53</definedName>
    <definedName name="九州予選">【更新用】イベント基本情報!$B$43</definedName>
    <definedName name="部門CG">【更新用】イベント基本情報!$B$42:$B$44</definedName>
    <definedName name="部門Per">【更新用】イベント基本情報!$B$46:$B$48</definedName>
  </definedNames>
  <calcPr calcId="191029" concurrentCalc="0"/>
  <customWorkbookViews>
    <customWorkbookView name="123" guid="{B8528224-2B88-4620-AAE6-F78F68F2B1F1}" maximized="1" windowWidth="1436" windowHeight="670" tabRatio="795" activeSheetId="34"/>
  </customWorkbookView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 i="60" l="1"/>
  <c r="A7" i="52"/>
  <c r="J21" i="24"/>
  <c r="F49" i="55"/>
  <c r="F41" i="55"/>
  <c r="D42" i="55"/>
  <c r="D41" i="55"/>
  <c r="C32" i="55"/>
  <c r="C49" i="55"/>
  <c r="C48" i="55"/>
  <c r="C31" i="55"/>
  <c r="C30" i="55"/>
  <c r="V2" i="60"/>
  <c r="W2" i="60"/>
  <c r="U2" i="60"/>
  <c r="A22" i="59"/>
  <c r="AN2" i="60"/>
  <c r="AL2" i="60"/>
  <c r="AJ2" i="60"/>
  <c r="AH2" i="60"/>
  <c r="AF2" i="60"/>
  <c r="M15" i="55"/>
  <c r="O97" i="24"/>
  <c r="N14" i="32"/>
  <c r="M24" i="55"/>
  <c r="AC14" i="24"/>
  <c r="M23" i="55"/>
  <c r="AC13" i="24"/>
  <c r="M22" i="55"/>
  <c r="AC12" i="24"/>
  <c r="M18" i="55"/>
  <c r="AA10" i="24"/>
  <c r="H8" i="24"/>
  <c r="M17" i="55"/>
  <c r="J10" i="24"/>
  <c r="AR2" i="60"/>
  <c r="AO2" i="60"/>
  <c r="AM2" i="60"/>
  <c r="AK2" i="60"/>
  <c r="AI2" i="60"/>
  <c r="AG2" i="60"/>
  <c r="AE2" i="60"/>
  <c r="AD2" i="60"/>
  <c r="F2" i="60"/>
  <c r="E2" i="60"/>
  <c r="D2" i="60"/>
  <c r="F34" i="55"/>
  <c r="F48" i="55"/>
  <c r="H15" i="24"/>
  <c r="I17" i="24"/>
  <c r="H63" i="24"/>
  <c r="G5" i="24"/>
  <c r="H62" i="24"/>
  <c r="AI5" i="24"/>
  <c r="H61" i="24"/>
  <c r="Y44" i="24"/>
  <c r="Y42" i="24"/>
  <c r="Y40" i="24"/>
  <c r="P13" i="24"/>
  <c r="C24" i="55"/>
  <c r="C23" i="55"/>
  <c r="C22" i="55"/>
  <c r="C18" i="55"/>
  <c r="C17" i="55"/>
  <c r="C15" i="55"/>
  <c r="A18" i="59"/>
  <c r="G8" i="58"/>
  <c r="G6" i="58"/>
  <c r="S24" i="24"/>
  <c r="AI38" i="24"/>
  <c r="P38" i="24"/>
  <c r="AF36" i="24"/>
  <c r="AF34" i="24"/>
  <c r="AF32" i="24"/>
  <c r="AF30" i="24"/>
  <c r="AF28" i="24"/>
  <c r="G26" i="24"/>
  <c r="J24" i="24"/>
  <c r="O36" i="24"/>
  <c r="O32" i="24"/>
  <c r="O30" i="24"/>
  <c r="O28" i="24"/>
  <c r="Z26" i="24"/>
  <c r="AL36" i="24"/>
  <c r="AL34" i="24"/>
  <c r="AL32" i="24"/>
  <c r="AL30" i="24"/>
  <c r="AL28" i="24"/>
  <c r="O34" i="24"/>
  <c r="J19" i="24"/>
  <c r="B51" i="24"/>
  <c r="G12" i="24"/>
  <c r="G9" i="24"/>
  <c r="G7" i="24"/>
  <c r="G4" i="24"/>
  <c r="F36" i="55"/>
  <c r="J20" i="55"/>
  <c r="J16" i="55"/>
  <c r="J12" i="55"/>
  <c r="J11" i="55"/>
  <c r="A1" i="55"/>
  <c r="C10" i="55"/>
  <c r="C11" i="55"/>
  <c r="C12" i="55"/>
  <c r="C16" i="55"/>
  <c r="C19" i="55"/>
  <c r="C20" i="55"/>
  <c r="C21" i="55"/>
  <c r="C28" i="55"/>
  <c r="C29" i="55"/>
  <c r="C34" i="55"/>
  <c r="C36" i="55"/>
  <c r="C37" i="55"/>
  <c r="C43" i="55"/>
  <c r="D44" i="55"/>
  <c r="D45" i="55"/>
  <c r="C66" i="55"/>
  <c r="N2" i="60"/>
  <c r="L13" i="39"/>
  <c r="A112" i="34"/>
  <c r="A81" i="55"/>
  <c r="A111" i="34"/>
  <c r="A80" i="55"/>
  <c r="A110" i="34"/>
  <c r="A79" i="55"/>
  <c r="A108" i="34"/>
  <c r="A107" i="34"/>
  <c r="A106" i="34"/>
  <c r="A75" i="55"/>
  <c r="A76" i="55"/>
  <c r="A77" i="55"/>
  <c r="A74" i="55"/>
  <c r="P103" i="24"/>
  <c r="E29" i="18"/>
  <c r="P101" i="24"/>
  <c r="G9" i="32"/>
  <c r="G8" i="32"/>
  <c r="F6" i="32"/>
  <c r="G7" i="32"/>
  <c r="P107" i="24"/>
  <c r="P106" i="24"/>
  <c r="P105" i="24"/>
  <c r="P102" i="24"/>
  <c r="P104" i="24"/>
  <c r="G92" i="24"/>
  <c r="F89" i="24"/>
  <c r="G91" i="24"/>
  <c r="G90" i="24"/>
  <c r="A1" i="24"/>
  <c r="B4" i="34"/>
  <c r="C4" i="34"/>
  <c r="C70" i="55"/>
  <c r="C68" i="55"/>
  <c r="X23" i="45"/>
  <c r="X21" i="45"/>
  <c r="X19" i="45"/>
  <c r="X17" i="45"/>
  <c r="X15" i="45"/>
  <c r="X13" i="45"/>
  <c r="X23" i="44"/>
  <c r="X21" i="44"/>
  <c r="X19" i="44"/>
  <c r="X17" i="44"/>
  <c r="X15" i="44"/>
  <c r="X13" i="44"/>
  <c r="X23" i="43"/>
  <c r="X21" i="43"/>
  <c r="X19" i="43"/>
  <c r="X17" i="43"/>
  <c r="X15" i="43"/>
  <c r="X13" i="43"/>
  <c r="X23" i="42"/>
  <c r="X21" i="42"/>
  <c r="X19" i="42"/>
  <c r="X17" i="42"/>
  <c r="X15" i="42"/>
  <c r="X13" i="42"/>
  <c r="X23" i="39"/>
  <c r="X21" i="39"/>
  <c r="X19" i="39"/>
  <c r="X17" i="39"/>
  <c r="X15" i="39"/>
  <c r="X13" i="39"/>
  <c r="B13" i="39"/>
  <c r="A2" i="32"/>
  <c r="C4" i="39"/>
  <c r="B1" i="40"/>
  <c r="B1" i="58"/>
  <c r="A1" i="49"/>
  <c r="B2" i="50"/>
  <c r="A85" i="24"/>
  <c r="A59" i="24"/>
  <c r="A58" i="24"/>
  <c r="A1" i="34"/>
  <c r="A1" i="18"/>
  <c r="F7" i="39"/>
  <c r="F7" i="41"/>
  <c r="F7" i="45"/>
  <c r="F7" i="44"/>
  <c r="F7" i="43"/>
  <c r="F7" i="42"/>
  <c r="C7" i="39"/>
  <c r="C7" i="42"/>
  <c r="E14" i="34"/>
  <c r="B14" i="34"/>
  <c r="B6" i="34"/>
  <c r="B5" i="34"/>
  <c r="C5" i="34"/>
  <c r="B13" i="51"/>
  <c r="R13" i="41"/>
  <c r="E2" i="41"/>
  <c r="E2" i="45"/>
  <c r="E2" i="44"/>
  <c r="E2" i="43"/>
  <c r="E2" i="42"/>
  <c r="E2" i="39"/>
  <c r="R13" i="39"/>
  <c r="J6" i="58"/>
  <c r="M6" i="58"/>
  <c r="J7" i="58"/>
  <c r="M7" i="58"/>
  <c r="J8" i="58"/>
  <c r="M8" i="58"/>
  <c r="M9" i="58"/>
  <c r="C6" i="34"/>
  <c r="M2" i="60"/>
  <c r="AS2" i="60"/>
  <c r="AQ2" i="60"/>
  <c r="AP2" i="60"/>
  <c r="Q2" i="60"/>
  <c r="P2" i="60"/>
  <c r="O2" i="60"/>
  <c r="K2" i="60"/>
  <c r="J2" i="60"/>
  <c r="L2" i="60"/>
  <c r="G2" i="60"/>
  <c r="H2" i="60"/>
  <c r="C2" i="60"/>
  <c r="A2" i="60"/>
  <c r="R13" i="45"/>
  <c r="R13" i="44"/>
  <c r="B13" i="44"/>
  <c r="R13" i="43"/>
  <c r="R13" i="42"/>
  <c r="G1" i="56"/>
  <c r="N15" i="32"/>
  <c r="N13" i="32"/>
  <c r="N12" i="32"/>
  <c r="A101" i="24"/>
  <c r="H30" i="59"/>
  <c r="G28" i="59"/>
  <c r="A25" i="59"/>
  <c r="C2" i="56"/>
  <c r="O98" i="24"/>
  <c r="O96" i="24"/>
  <c r="O95" i="24"/>
  <c r="C54" i="24"/>
  <c r="Z54" i="24"/>
  <c r="G13" i="24"/>
  <c r="G11" i="24"/>
  <c r="D3" i="58"/>
  <c r="D3" i="40"/>
  <c r="C17" i="51"/>
  <c r="C15" i="51"/>
  <c r="D12" i="52"/>
  <c r="D10" i="52"/>
  <c r="E1" i="52"/>
  <c r="C4" i="56"/>
  <c r="H44" i="56"/>
  <c r="G44" i="56"/>
  <c r="F44" i="56"/>
  <c r="E44" i="56"/>
  <c r="D44" i="56"/>
  <c r="C44" i="56"/>
  <c r="H43" i="56"/>
  <c r="G43" i="56"/>
  <c r="F43" i="56"/>
  <c r="E43" i="56"/>
  <c r="E41" i="50"/>
  <c r="D43" i="56"/>
  <c r="C41" i="50"/>
  <c r="C43" i="56"/>
  <c r="M40" i="50"/>
  <c r="H42" i="56"/>
  <c r="K40" i="50"/>
  <c r="G42" i="56"/>
  <c r="I40" i="50"/>
  <c r="F42" i="56"/>
  <c r="G40" i="50"/>
  <c r="E42" i="56"/>
  <c r="E40" i="50"/>
  <c r="D42" i="56"/>
  <c r="C40" i="50"/>
  <c r="C42" i="56"/>
  <c r="M39" i="50"/>
  <c r="H41" i="56"/>
  <c r="K39" i="50"/>
  <c r="G41" i="56"/>
  <c r="I39" i="50"/>
  <c r="F41" i="56"/>
  <c r="G39" i="50"/>
  <c r="E41" i="56"/>
  <c r="E39" i="50"/>
  <c r="D41" i="56"/>
  <c r="C39" i="50"/>
  <c r="C41" i="56"/>
  <c r="M38" i="50"/>
  <c r="H40" i="56"/>
  <c r="K38" i="50"/>
  <c r="G40" i="56"/>
  <c r="I38" i="50"/>
  <c r="F40" i="56"/>
  <c r="G38" i="50"/>
  <c r="E40" i="56"/>
  <c r="E38" i="50"/>
  <c r="D40" i="56"/>
  <c r="C38" i="50"/>
  <c r="C40" i="56"/>
  <c r="M37" i="50"/>
  <c r="H39" i="56"/>
  <c r="K37" i="50"/>
  <c r="G39" i="56"/>
  <c r="I37" i="50"/>
  <c r="F39" i="56"/>
  <c r="G37" i="50"/>
  <c r="E39" i="56"/>
  <c r="E37" i="50"/>
  <c r="D39" i="56"/>
  <c r="C37" i="50"/>
  <c r="C39" i="56"/>
  <c r="M36" i="50"/>
  <c r="H38" i="56"/>
  <c r="K36" i="50"/>
  <c r="G38" i="56"/>
  <c r="I36" i="50"/>
  <c r="F38" i="56"/>
  <c r="G36" i="50"/>
  <c r="E38" i="56"/>
  <c r="E36" i="50"/>
  <c r="D38" i="56"/>
  <c r="C36" i="50"/>
  <c r="C38" i="56"/>
  <c r="M35" i="50"/>
  <c r="H37" i="56"/>
  <c r="K35" i="50"/>
  <c r="G37" i="56"/>
  <c r="I35" i="50"/>
  <c r="F37" i="56"/>
  <c r="G35" i="50"/>
  <c r="E37" i="56"/>
  <c r="E35" i="50"/>
  <c r="D37" i="56"/>
  <c r="C35" i="50"/>
  <c r="C37" i="56"/>
  <c r="M34" i="50"/>
  <c r="H36" i="56"/>
  <c r="K34" i="50"/>
  <c r="G36" i="56"/>
  <c r="I34" i="50"/>
  <c r="F36" i="56"/>
  <c r="G34" i="50"/>
  <c r="E36" i="56"/>
  <c r="E34" i="50"/>
  <c r="D36" i="56"/>
  <c r="C34" i="50"/>
  <c r="C36" i="56"/>
  <c r="M33" i="50"/>
  <c r="H35" i="56"/>
  <c r="K33" i="50"/>
  <c r="G35" i="56"/>
  <c r="I33" i="50"/>
  <c r="F35" i="56"/>
  <c r="G33" i="50"/>
  <c r="E35" i="56"/>
  <c r="E33" i="50"/>
  <c r="D35" i="56"/>
  <c r="C33" i="50"/>
  <c r="C35" i="56"/>
  <c r="M32" i="50"/>
  <c r="H34" i="56"/>
  <c r="K32" i="50"/>
  <c r="G34" i="56"/>
  <c r="I32" i="50"/>
  <c r="F34" i="56"/>
  <c r="G32" i="50"/>
  <c r="E34" i="56"/>
  <c r="E32" i="50"/>
  <c r="D34" i="56"/>
  <c r="C32" i="50"/>
  <c r="C34" i="56"/>
  <c r="M31" i="50"/>
  <c r="H33" i="56"/>
  <c r="K31" i="50"/>
  <c r="G33" i="56"/>
  <c r="I31" i="50"/>
  <c r="F33" i="56"/>
  <c r="G31" i="50"/>
  <c r="E33" i="56"/>
  <c r="E31" i="50"/>
  <c r="D33" i="56"/>
  <c r="C31" i="50"/>
  <c r="C33" i="56"/>
  <c r="M30" i="50"/>
  <c r="H32" i="56"/>
  <c r="K30" i="50"/>
  <c r="G32" i="56"/>
  <c r="I30" i="50"/>
  <c r="F32" i="56"/>
  <c r="G30" i="50"/>
  <c r="E32" i="56"/>
  <c r="E30" i="50"/>
  <c r="D32" i="56"/>
  <c r="C30" i="50"/>
  <c r="C32" i="56"/>
  <c r="M29" i="50"/>
  <c r="H31" i="56"/>
  <c r="K29" i="50"/>
  <c r="G31" i="56"/>
  <c r="I29" i="50"/>
  <c r="F31" i="56"/>
  <c r="G29" i="50"/>
  <c r="E31" i="56"/>
  <c r="E29" i="50"/>
  <c r="D31" i="56"/>
  <c r="C29" i="50"/>
  <c r="C31" i="56"/>
  <c r="M28" i="50"/>
  <c r="H30" i="56"/>
  <c r="K28" i="50"/>
  <c r="G30" i="56"/>
  <c r="I28" i="50"/>
  <c r="F30" i="56"/>
  <c r="G28" i="50"/>
  <c r="E30" i="56"/>
  <c r="E28" i="50"/>
  <c r="D30" i="56"/>
  <c r="C28" i="50"/>
  <c r="C30" i="56"/>
  <c r="M27" i="50"/>
  <c r="H29" i="56"/>
  <c r="K27" i="50"/>
  <c r="G29" i="56"/>
  <c r="I27" i="50"/>
  <c r="F29" i="56"/>
  <c r="G27" i="50"/>
  <c r="E29" i="56"/>
  <c r="E27" i="50"/>
  <c r="D29" i="56"/>
  <c r="C27" i="50"/>
  <c r="C29" i="56"/>
  <c r="M26" i="50"/>
  <c r="H28" i="56"/>
  <c r="K26" i="50"/>
  <c r="G28" i="56"/>
  <c r="I26" i="50"/>
  <c r="F28" i="56"/>
  <c r="G26" i="50"/>
  <c r="E28" i="56"/>
  <c r="E26" i="50"/>
  <c r="D28" i="56"/>
  <c r="C26" i="50"/>
  <c r="C28" i="56"/>
  <c r="M25" i="50"/>
  <c r="H27" i="56"/>
  <c r="K25" i="50"/>
  <c r="G27" i="56"/>
  <c r="I25" i="50"/>
  <c r="F27" i="56"/>
  <c r="G25" i="50"/>
  <c r="E27" i="56"/>
  <c r="E25" i="50"/>
  <c r="D27" i="56"/>
  <c r="C25" i="50"/>
  <c r="C27" i="56"/>
  <c r="M24" i="50"/>
  <c r="H26" i="56"/>
  <c r="K24" i="50"/>
  <c r="G26" i="56"/>
  <c r="I24" i="50"/>
  <c r="F26" i="56"/>
  <c r="G24" i="50"/>
  <c r="E26" i="56"/>
  <c r="E24" i="50"/>
  <c r="D26" i="56"/>
  <c r="C24" i="50"/>
  <c r="C26" i="56"/>
  <c r="M23" i="50"/>
  <c r="H25" i="56"/>
  <c r="K23" i="50"/>
  <c r="G25" i="56"/>
  <c r="I23" i="50"/>
  <c r="F25" i="56"/>
  <c r="G23" i="50"/>
  <c r="E25" i="56"/>
  <c r="E23" i="50"/>
  <c r="D25" i="56"/>
  <c r="C23" i="50"/>
  <c r="C25" i="56"/>
  <c r="M22" i="50"/>
  <c r="H24" i="56"/>
  <c r="K22" i="50"/>
  <c r="G24" i="56"/>
  <c r="I22" i="50"/>
  <c r="F24" i="56"/>
  <c r="G22" i="50"/>
  <c r="E24" i="56"/>
  <c r="E22" i="50"/>
  <c r="D24" i="56"/>
  <c r="C22" i="50"/>
  <c r="C24" i="56"/>
  <c r="M21" i="50"/>
  <c r="H23" i="56"/>
  <c r="K21" i="50"/>
  <c r="G23" i="56"/>
  <c r="I21" i="50"/>
  <c r="F23" i="56"/>
  <c r="G21" i="50"/>
  <c r="E23" i="56"/>
  <c r="E21" i="50"/>
  <c r="D23" i="56"/>
  <c r="C21" i="50"/>
  <c r="C23" i="56"/>
  <c r="M20" i="50"/>
  <c r="H22" i="56"/>
  <c r="K20" i="50"/>
  <c r="G22" i="56"/>
  <c r="I20" i="50"/>
  <c r="F22" i="56"/>
  <c r="G20" i="50"/>
  <c r="E22" i="56"/>
  <c r="E20" i="50"/>
  <c r="D22" i="56"/>
  <c r="C20" i="50"/>
  <c r="C22" i="56"/>
  <c r="M19" i="50"/>
  <c r="H21" i="56"/>
  <c r="K19" i="50"/>
  <c r="G21" i="56"/>
  <c r="I19" i="50"/>
  <c r="F21" i="56"/>
  <c r="G19" i="50"/>
  <c r="E21" i="56"/>
  <c r="E19" i="50"/>
  <c r="D21" i="56"/>
  <c r="C19" i="50"/>
  <c r="C21" i="56"/>
  <c r="M18" i="50"/>
  <c r="H20" i="56"/>
  <c r="K18" i="50"/>
  <c r="G20" i="56"/>
  <c r="I18" i="50"/>
  <c r="F20" i="56"/>
  <c r="G18" i="50"/>
  <c r="E20" i="56"/>
  <c r="E18" i="50"/>
  <c r="D20" i="56"/>
  <c r="C18" i="50"/>
  <c r="C20" i="56"/>
  <c r="M17" i="50"/>
  <c r="H19" i="56"/>
  <c r="K17" i="50"/>
  <c r="G19" i="56"/>
  <c r="I17" i="50"/>
  <c r="F19" i="56"/>
  <c r="G17" i="50"/>
  <c r="E19" i="56"/>
  <c r="E17" i="50"/>
  <c r="D19" i="56"/>
  <c r="C17" i="50"/>
  <c r="C19" i="56"/>
  <c r="M16" i="50"/>
  <c r="H18" i="56"/>
  <c r="K16" i="50"/>
  <c r="G18" i="56"/>
  <c r="I16" i="50"/>
  <c r="F18" i="56"/>
  <c r="G16" i="50"/>
  <c r="E18" i="56"/>
  <c r="E16" i="50"/>
  <c r="D18" i="56"/>
  <c r="C16" i="50"/>
  <c r="C18" i="56"/>
  <c r="M15" i="50"/>
  <c r="H17" i="56"/>
  <c r="K15" i="50"/>
  <c r="G17" i="56"/>
  <c r="I15" i="50"/>
  <c r="F17" i="56"/>
  <c r="G15" i="50"/>
  <c r="E17" i="56"/>
  <c r="E15" i="50"/>
  <c r="D17" i="56"/>
  <c r="C15" i="50"/>
  <c r="C17" i="56"/>
  <c r="M14" i="50"/>
  <c r="H16" i="56"/>
  <c r="K14" i="50"/>
  <c r="G16" i="56"/>
  <c r="I14" i="50"/>
  <c r="F16" i="56"/>
  <c r="G14" i="50"/>
  <c r="E16" i="56"/>
  <c r="E14" i="50"/>
  <c r="D16" i="56"/>
  <c r="C14" i="50"/>
  <c r="C16" i="56"/>
  <c r="M13" i="50"/>
  <c r="H15" i="56"/>
  <c r="K13" i="50"/>
  <c r="G15" i="56"/>
  <c r="I13" i="50"/>
  <c r="F15" i="56"/>
  <c r="G13" i="50"/>
  <c r="E15" i="56"/>
  <c r="E13" i="50"/>
  <c r="D15" i="56"/>
  <c r="C13" i="50"/>
  <c r="C15" i="56"/>
  <c r="M12" i="50"/>
  <c r="H14" i="56"/>
  <c r="K12" i="50"/>
  <c r="G14" i="56"/>
  <c r="I12" i="50"/>
  <c r="F14" i="56"/>
  <c r="G12" i="50"/>
  <c r="E14" i="56"/>
  <c r="E12" i="50"/>
  <c r="D14" i="56"/>
  <c r="C12" i="50"/>
  <c r="C14" i="56"/>
  <c r="M11" i="50"/>
  <c r="H13" i="56"/>
  <c r="K11" i="50"/>
  <c r="G13" i="56"/>
  <c r="I11" i="50"/>
  <c r="F13" i="56"/>
  <c r="G11" i="50"/>
  <c r="E13" i="56"/>
  <c r="E11" i="50"/>
  <c r="D13" i="56"/>
  <c r="C11" i="50"/>
  <c r="C13" i="56"/>
  <c r="M10" i="50"/>
  <c r="H12" i="56"/>
  <c r="K10" i="50"/>
  <c r="G12" i="56"/>
  <c r="I10" i="50"/>
  <c r="F12" i="56"/>
  <c r="G10" i="50"/>
  <c r="E12" i="56"/>
  <c r="E10" i="50"/>
  <c r="D12" i="56"/>
  <c r="C10" i="50"/>
  <c r="C12" i="56"/>
  <c r="M9" i="50"/>
  <c r="H11" i="56"/>
  <c r="K9" i="50"/>
  <c r="G11" i="56"/>
  <c r="I9" i="50"/>
  <c r="F11" i="56"/>
  <c r="G9" i="50"/>
  <c r="E11" i="56"/>
  <c r="E9" i="50"/>
  <c r="D11" i="56"/>
  <c r="C9" i="50"/>
  <c r="C11" i="56"/>
  <c r="M8" i="50"/>
  <c r="H10" i="56"/>
  <c r="K8" i="50"/>
  <c r="G10" i="56"/>
  <c r="I8" i="50"/>
  <c r="F10" i="56"/>
  <c r="G8" i="50"/>
  <c r="E10" i="56"/>
  <c r="E8" i="50"/>
  <c r="D10" i="56"/>
  <c r="C8" i="50"/>
  <c r="C10" i="56"/>
  <c r="D7" i="56"/>
  <c r="D6" i="56"/>
  <c r="D5" i="50"/>
  <c r="J5" i="50"/>
  <c r="J26" i="49"/>
  <c r="J25" i="49"/>
  <c r="J24" i="49"/>
  <c r="J23" i="49"/>
  <c r="J22" i="49"/>
  <c r="J21" i="49"/>
  <c r="J20" i="49"/>
  <c r="J19" i="49"/>
  <c r="J18" i="49"/>
  <c r="J17" i="49"/>
  <c r="J15" i="49"/>
  <c r="J14" i="49"/>
  <c r="J13" i="49"/>
  <c r="J12" i="49"/>
  <c r="J11" i="49"/>
  <c r="J10" i="49"/>
  <c r="J9" i="49"/>
  <c r="J8" i="49"/>
  <c r="J7" i="49"/>
  <c r="J16" i="49"/>
  <c r="I26" i="49"/>
  <c r="H26" i="49"/>
  <c r="I25" i="49"/>
  <c r="H25" i="49"/>
  <c r="I24" i="49"/>
  <c r="H24" i="49"/>
  <c r="I23" i="49"/>
  <c r="H23" i="49"/>
  <c r="I22" i="49"/>
  <c r="H22" i="49"/>
  <c r="I21" i="49"/>
  <c r="H21" i="49"/>
  <c r="I20" i="49"/>
  <c r="H20" i="49"/>
  <c r="I19" i="49"/>
  <c r="H19" i="49"/>
  <c r="I18" i="49"/>
  <c r="H18" i="49"/>
  <c r="I17" i="49"/>
  <c r="H17" i="49"/>
  <c r="I15" i="49"/>
  <c r="H15" i="49"/>
  <c r="I14" i="49"/>
  <c r="H14" i="49"/>
  <c r="I13" i="49"/>
  <c r="H13" i="49"/>
  <c r="I12" i="49"/>
  <c r="H12" i="49"/>
  <c r="I11" i="49"/>
  <c r="H11" i="49"/>
  <c r="I10" i="49"/>
  <c r="H10" i="49"/>
  <c r="I9" i="49"/>
  <c r="H9" i="49"/>
  <c r="I8" i="49"/>
  <c r="H8" i="49"/>
  <c r="I7" i="49"/>
  <c r="H7" i="49"/>
  <c r="I16" i="49"/>
  <c r="H16" i="49"/>
  <c r="B11" i="34"/>
  <c r="B8" i="34"/>
  <c r="B7" i="34"/>
  <c r="J27" i="49"/>
  <c r="I27" i="49"/>
  <c r="H27" i="49"/>
  <c r="G49" i="24"/>
  <c r="I7" i="39"/>
  <c r="I7" i="42"/>
  <c r="I4" i="39"/>
  <c r="I4" i="44"/>
  <c r="A105" i="34"/>
  <c r="C7" i="41"/>
  <c r="I7" i="41"/>
  <c r="I7" i="45"/>
  <c r="I7" i="43"/>
  <c r="I7" i="44"/>
  <c r="I4" i="41"/>
  <c r="I4" i="43"/>
  <c r="I4" i="45"/>
  <c r="I4" i="42"/>
  <c r="C4" i="41"/>
  <c r="B15" i="39"/>
  <c r="L14" i="43"/>
  <c r="L13" i="43"/>
  <c r="L14" i="44"/>
  <c r="L13" i="44"/>
  <c r="L14" i="45"/>
  <c r="L13" i="45"/>
  <c r="L24" i="40"/>
  <c r="C7" i="44"/>
  <c r="C7" i="45"/>
  <c r="C7" i="43"/>
  <c r="C4" i="44"/>
  <c r="C4" i="45"/>
  <c r="C4" i="43"/>
  <c r="C4" i="42"/>
  <c r="U19" i="39"/>
  <c r="U19" i="45"/>
  <c r="U17" i="45"/>
  <c r="U15" i="45"/>
  <c r="U21" i="45"/>
  <c r="U23" i="45"/>
  <c r="B24" i="45"/>
  <c r="R23" i="45"/>
  <c r="B22" i="45"/>
  <c r="R21" i="45"/>
  <c r="B20" i="45"/>
  <c r="R19" i="45"/>
  <c r="B18" i="45"/>
  <c r="R17" i="45"/>
  <c r="B16" i="45"/>
  <c r="R15" i="45"/>
  <c r="U13" i="45"/>
  <c r="B14" i="45"/>
  <c r="B13" i="45"/>
  <c r="U23" i="44"/>
  <c r="U21" i="44"/>
  <c r="U19" i="44"/>
  <c r="U17" i="44"/>
  <c r="U15" i="44"/>
  <c r="U13" i="44"/>
  <c r="B24" i="44"/>
  <c r="R23" i="44"/>
  <c r="B22" i="44"/>
  <c r="R21" i="44"/>
  <c r="B20" i="44"/>
  <c r="R19" i="44"/>
  <c r="B18" i="44"/>
  <c r="R17" i="44"/>
  <c r="B16" i="44"/>
  <c r="R15" i="44"/>
  <c r="B14" i="44"/>
  <c r="U23" i="43"/>
  <c r="U21" i="43"/>
  <c r="U19" i="43"/>
  <c r="U17" i="43"/>
  <c r="U15" i="43"/>
  <c r="U13" i="43"/>
  <c r="B24" i="43"/>
  <c r="R23" i="43"/>
  <c r="B22" i="43"/>
  <c r="R21" i="43"/>
  <c r="B20" i="43"/>
  <c r="R19" i="43"/>
  <c r="B18" i="43"/>
  <c r="R17" i="43"/>
  <c r="B16" i="43"/>
  <c r="R15" i="43"/>
  <c r="B14" i="43"/>
  <c r="B13" i="43"/>
  <c r="U23" i="42"/>
  <c r="U21" i="42"/>
  <c r="U19" i="42"/>
  <c r="U17" i="42"/>
  <c r="U15" i="42"/>
  <c r="B24" i="42"/>
  <c r="R23" i="42"/>
  <c r="B22" i="42"/>
  <c r="R21" i="42"/>
  <c r="B20" i="42"/>
  <c r="R19" i="42"/>
  <c r="B18" i="42"/>
  <c r="R17" i="42"/>
  <c r="B16" i="42"/>
  <c r="R15" i="42"/>
  <c r="B14" i="42"/>
  <c r="U13" i="42"/>
  <c r="L14" i="42"/>
  <c r="L13" i="42"/>
  <c r="B13" i="42"/>
  <c r="U23" i="39"/>
  <c r="L24" i="39"/>
  <c r="L23" i="39"/>
  <c r="B23" i="39"/>
  <c r="R23" i="39"/>
  <c r="U21" i="39"/>
  <c r="L22" i="39"/>
  <c r="L21" i="39"/>
  <c r="B21" i="39"/>
  <c r="R21" i="39"/>
  <c r="B19" i="39"/>
  <c r="R19" i="39"/>
  <c r="L20" i="39"/>
  <c r="L19" i="39"/>
  <c r="B17" i="39"/>
  <c r="R17" i="39"/>
  <c r="U17" i="39"/>
  <c r="U15" i="39"/>
  <c r="U13" i="39"/>
  <c r="L18" i="39"/>
  <c r="L17" i="39"/>
  <c r="R15" i="39"/>
  <c r="L16" i="39"/>
  <c r="L14" i="39"/>
  <c r="L15" i="39"/>
  <c r="L70" i="40"/>
  <c r="L69" i="40"/>
  <c r="L68" i="40"/>
  <c r="F70" i="40"/>
  <c r="F69" i="40"/>
  <c r="F68" i="40"/>
  <c r="N67" i="40"/>
  <c r="N66" i="40"/>
  <c r="N65" i="40"/>
  <c r="N64" i="40"/>
  <c r="N63" i="40"/>
  <c r="N62" i="40"/>
  <c r="N61" i="40"/>
  <c r="E67" i="40"/>
  <c r="E66" i="40"/>
  <c r="E65" i="40"/>
  <c r="E64" i="40"/>
  <c r="E63" i="40"/>
  <c r="E62" i="40"/>
  <c r="E61" i="40"/>
  <c r="E60" i="40"/>
  <c r="L59" i="40"/>
  <c r="L58" i="40"/>
  <c r="L57" i="40"/>
  <c r="F59" i="40"/>
  <c r="F58" i="40"/>
  <c r="F57" i="40"/>
  <c r="N56" i="40"/>
  <c r="N55" i="40"/>
  <c r="N54" i="40"/>
  <c r="N53" i="40"/>
  <c r="N52" i="40"/>
  <c r="N51" i="40"/>
  <c r="N50" i="40"/>
  <c r="E56" i="40"/>
  <c r="E55" i="40"/>
  <c r="E54" i="40"/>
  <c r="E53" i="40"/>
  <c r="E52" i="40"/>
  <c r="E51" i="40"/>
  <c r="E50" i="40"/>
  <c r="E49" i="40"/>
  <c r="L48" i="40"/>
  <c r="L47" i="40"/>
  <c r="L46" i="40"/>
  <c r="F48" i="40"/>
  <c r="F47" i="40"/>
  <c r="F46" i="40"/>
  <c r="N45" i="40"/>
  <c r="N44" i="40"/>
  <c r="N43" i="40"/>
  <c r="N42" i="40"/>
  <c r="N41" i="40"/>
  <c r="N40" i="40"/>
  <c r="N39" i="40"/>
  <c r="E45" i="40"/>
  <c r="E44" i="40"/>
  <c r="E43" i="40"/>
  <c r="E42" i="40"/>
  <c r="E41" i="40"/>
  <c r="E40" i="40"/>
  <c r="E39" i="40"/>
  <c r="E38" i="40"/>
  <c r="L37" i="40"/>
  <c r="L36" i="40"/>
  <c r="L35" i="40"/>
  <c r="F37" i="40"/>
  <c r="F36" i="40"/>
  <c r="F35" i="40"/>
  <c r="N34" i="40"/>
  <c r="N33" i="40"/>
  <c r="N32" i="40"/>
  <c r="N31" i="40"/>
  <c r="N30" i="40"/>
  <c r="N29" i="40"/>
  <c r="N28" i="40"/>
  <c r="E34" i="40"/>
  <c r="E33" i="40"/>
  <c r="E32" i="40"/>
  <c r="E31" i="40"/>
  <c r="E30" i="40"/>
  <c r="E29" i="40"/>
  <c r="E28" i="40"/>
  <c r="E27" i="40"/>
  <c r="L26" i="40"/>
  <c r="L25" i="40"/>
  <c r="F24" i="40"/>
  <c r="F26" i="40"/>
  <c r="F25" i="40"/>
  <c r="N23" i="40"/>
  <c r="N22" i="40"/>
  <c r="N21" i="40"/>
  <c r="N20" i="40"/>
  <c r="N19" i="40"/>
  <c r="N18" i="40"/>
  <c r="N17" i="40"/>
  <c r="E23" i="40"/>
  <c r="E22" i="40"/>
  <c r="E21" i="40"/>
  <c r="E20" i="40"/>
  <c r="E19" i="40"/>
  <c r="E18" i="40"/>
  <c r="E17" i="40"/>
  <c r="E16" i="40"/>
  <c r="L15" i="40"/>
  <c r="L14" i="40"/>
  <c r="L13" i="40"/>
  <c r="F15" i="40"/>
  <c r="F14" i="40"/>
  <c r="F13" i="40"/>
  <c r="N12" i="40"/>
  <c r="N11" i="40"/>
  <c r="N10" i="40"/>
  <c r="N9" i="40"/>
  <c r="N8" i="40"/>
  <c r="N7" i="40"/>
  <c r="N6" i="40"/>
  <c r="E12" i="40"/>
  <c r="E11" i="40"/>
  <c r="E10" i="40"/>
  <c r="E9" i="40"/>
  <c r="E8" i="40"/>
  <c r="E7" i="40"/>
  <c r="E6" i="40"/>
  <c r="E5" i="40"/>
  <c r="A138" i="34"/>
</calcChain>
</file>

<file path=xl/sharedStrings.xml><?xml version="1.0" encoding="utf-8"?>
<sst xmlns="http://schemas.openxmlformats.org/spreadsheetml/2006/main" count="1472" uniqueCount="594">
  <si>
    <t>性別</t>
    <rPh sb="0" eb="2">
      <t>セイベツ</t>
    </rPh>
    <phoneticPr fontId="2"/>
  </si>
  <si>
    <t>氏名</t>
    <rPh sb="0" eb="2">
      <t>シメイ</t>
    </rPh>
    <phoneticPr fontId="2"/>
  </si>
  <si>
    <t>〒</t>
    <phoneticPr fontId="2" type="Hiragana"/>
  </si>
  <si>
    <t>顧問名</t>
    <rPh sb="0" eb="2">
      <t>こもん</t>
    </rPh>
    <rPh sb="2" eb="3">
      <t>めい</t>
    </rPh>
    <phoneticPr fontId="2" type="Hiragana"/>
  </si>
  <si>
    <t>演技時間</t>
    <rPh sb="0" eb="2">
      <t>エンギ</t>
    </rPh>
    <rPh sb="2" eb="4">
      <t>ジカン</t>
    </rPh>
    <phoneticPr fontId="2"/>
  </si>
  <si>
    <t>〒</t>
    <phoneticPr fontId="2"/>
  </si>
  <si>
    <t>（印）</t>
    <rPh sb="1" eb="2">
      <t>イン</t>
    </rPh>
    <phoneticPr fontId="2"/>
  </si>
  <si>
    <t>上記のとおり、参加を申し込みます。</t>
  </si>
  <si>
    <t>FAX</t>
    <phoneticPr fontId="2"/>
  </si>
  <si>
    <t>TEL</t>
    <phoneticPr fontId="2"/>
  </si>
  <si>
    <t>（日　付）</t>
    <rPh sb="1" eb="2">
      <t>ニチ</t>
    </rPh>
    <rPh sb="3" eb="4">
      <t>ツキ</t>
    </rPh>
    <phoneticPr fontId="2"/>
  </si>
  <si>
    <t>フリガナ</t>
    <phoneticPr fontId="2"/>
  </si>
  <si>
    <t>【参加申込み・各種提出書類作成】</t>
    <rPh sb="1" eb="3">
      <t>サンカ</t>
    </rPh>
    <rPh sb="3" eb="5">
      <t>モウシコ</t>
    </rPh>
    <rPh sb="7" eb="9">
      <t>カクシュ</t>
    </rPh>
    <rPh sb="9" eb="11">
      <t>テイシュツ</t>
    </rPh>
    <rPh sb="11" eb="13">
      <t>ショルイ</t>
    </rPh>
    <rPh sb="13" eb="15">
      <t>サクセイ</t>
    </rPh>
    <phoneticPr fontId="2"/>
  </si>
  <si>
    <t>学校名・団体名</t>
    <rPh sb="0" eb="2">
      <t>ガッコウ</t>
    </rPh>
    <rPh sb="2" eb="3">
      <t>メイ</t>
    </rPh>
    <rPh sb="4" eb="6">
      <t>ダンタイ</t>
    </rPh>
    <rPh sb="6" eb="7">
      <t>メイ</t>
    </rPh>
    <phoneticPr fontId="2"/>
  </si>
  <si>
    <t>学校長名・所属長名</t>
    <rPh sb="0" eb="3">
      <t>ガッコウチョウ</t>
    </rPh>
    <rPh sb="3" eb="4">
      <t>メイ</t>
    </rPh>
    <rPh sb="5" eb="8">
      <t>ショゾクチョウ</t>
    </rPh>
    <rPh sb="8" eb="9">
      <t>メイ</t>
    </rPh>
    <phoneticPr fontId="2"/>
  </si>
  <si>
    <t>学校・団体所在地住所</t>
    <rPh sb="0" eb="2">
      <t>ガッコウ</t>
    </rPh>
    <rPh sb="3" eb="5">
      <t>ダンタイ</t>
    </rPh>
    <rPh sb="5" eb="8">
      <t>ショザイチ</t>
    </rPh>
    <rPh sb="8" eb="10">
      <t>ジュウショ</t>
    </rPh>
    <phoneticPr fontId="2"/>
  </si>
  <si>
    <t>TEL(勤務先・自宅等)</t>
    <rPh sb="4" eb="7">
      <t>きんむさき</t>
    </rPh>
    <rPh sb="8" eb="10">
      <t>じたく</t>
    </rPh>
    <rPh sb="10" eb="11">
      <t>など</t>
    </rPh>
    <phoneticPr fontId="2" type="Hiragana"/>
  </si>
  <si>
    <t>携帯電話</t>
    <rPh sb="0" eb="2">
      <t>ケイタイ</t>
    </rPh>
    <rPh sb="2" eb="4">
      <t>デンワ</t>
    </rPh>
    <phoneticPr fontId="2"/>
  </si>
  <si>
    <t>連絡先</t>
    <rPh sb="0" eb="3">
      <t>レンラクサキ</t>
    </rPh>
    <phoneticPr fontId="2"/>
  </si>
  <si>
    <t>学校・団体
所在地</t>
    <rPh sb="0" eb="2">
      <t>ガッコウ</t>
    </rPh>
    <rPh sb="3" eb="5">
      <t>ダンタイ</t>
    </rPh>
    <rPh sb="6" eb="9">
      <t>ショザイチ</t>
    </rPh>
    <phoneticPr fontId="2"/>
  </si>
  <si>
    <t>フリガナ</t>
    <phoneticPr fontId="2"/>
  </si>
  <si>
    <t>（学校・団体名）</t>
    <rPh sb="1" eb="3">
      <t>ガッコウ</t>
    </rPh>
    <rPh sb="4" eb="6">
      <t>ダンタイ</t>
    </rPh>
    <rPh sb="6" eb="7">
      <t>メイ</t>
    </rPh>
    <phoneticPr fontId="2"/>
  </si>
  <si>
    <t>（校長・所属長名）</t>
    <rPh sb="1" eb="3">
      <t>コウチョウ</t>
    </rPh>
    <rPh sb="4" eb="7">
      <t>ショゾクチョウ</t>
    </rPh>
    <rPh sb="7" eb="8">
      <t>メイ</t>
    </rPh>
    <phoneticPr fontId="2"/>
  </si>
  <si>
    <t>曲目①(日本語)</t>
    <rPh sb="0" eb="2">
      <t>キョクモク</t>
    </rPh>
    <rPh sb="4" eb="7">
      <t>ニホンゴ</t>
    </rPh>
    <phoneticPr fontId="2"/>
  </si>
  <si>
    <t>曲目①(原語)</t>
    <rPh sb="0" eb="2">
      <t>キョクモク</t>
    </rPh>
    <rPh sb="4" eb="6">
      <t>ゲンゴ</t>
    </rPh>
    <phoneticPr fontId="2"/>
  </si>
  <si>
    <t>曲目①　作曲者(日本語)</t>
    <rPh sb="0" eb="2">
      <t>キョクモク</t>
    </rPh>
    <rPh sb="4" eb="7">
      <t>サッキョクシャ</t>
    </rPh>
    <rPh sb="8" eb="11">
      <t>ニホンゴ</t>
    </rPh>
    <phoneticPr fontId="2"/>
  </si>
  <si>
    <t>曲目①　作曲者(原語)</t>
    <rPh sb="0" eb="2">
      <t>キョクモク</t>
    </rPh>
    <rPh sb="4" eb="7">
      <t>サッキョクシャ</t>
    </rPh>
    <rPh sb="8" eb="10">
      <t>ゲンゴ</t>
    </rPh>
    <phoneticPr fontId="2"/>
  </si>
  <si>
    <t>曲目①　編曲者(日本語)</t>
    <rPh sb="0" eb="2">
      <t>キョクモク</t>
    </rPh>
    <rPh sb="4" eb="7">
      <t>ヘンキョクシャ</t>
    </rPh>
    <rPh sb="8" eb="11">
      <t>ニホンゴ</t>
    </rPh>
    <phoneticPr fontId="2"/>
  </si>
  <si>
    <t>曲目①　編曲者(原語)</t>
    <rPh sb="0" eb="2">
      <t>キョクモク</t>
    </rPh>
    <rPh sb="4" eb="7">
      <t>ヘンキョクシャ</t>
    </rPh>
    <rPh sb="8" eb="10">
      <t>ゲンゴ</t>
    </rPh>
    <phoneticPr fontId="2"/>
  </si>
  <si>
    <t>曲目①　出版社(日本語)</t>
    <rPh sb="0" eb="2">
      <t>キョクモク</t>
    </rPh>
    <rPh sb="4" eb="7">
      <t>シュッパンシャ</t>
    </rPh>
    <rPh sb="8" eb="11">
      <t>ニホンゴ</t>
    </rPh>
    <phoneticPr fontId="2"/>
  </si>
  <si>
    <t>曲目①　出版社(原語)</t>
    <rPh sb="0" eb="2">
      <t>キョクモク</t>
    </rPh>
    <rPh sb="4" eb="7">
      <t>シュッパンシャ</t>
    </rPh>
    <rPh sb="8" eb="10">
      <t>ゲンゴ</t>
    </rPh>
    <phoneticPr fontId="2"/>
  </si>
  <si>
    <t>時間</t>
    <rPh sb="0" eb="2">
      <t>ジカン</t>
    </rPh>
    <phoneticPr fontId="2"/>
  </si>
  <si>
    <t>曲目②(日本語)</t>
    <rPh sb="0" eb="2">
      <t>キョクモク</t>
    </rPh>
    <rPh sb="4" eb="7">
      <t>ニホンゴ</t>
    </rPh>
    <phoneticPr fontId="2"/>
  </si>
  <si>
    <t>曲目②(原語)</t>
    <rPh sb="0" eb="2">
      <t>キョクモク</t>
    </rPh>
    <rPh sb="4" eb="6">
      <t>ゲンゴ</t>
    </rPh>
    <phoneticPr fontId="2"/>
  </si>
  <si>
    <t>曲目②　作曲者(日本語)</t>
    <rPh sb="0" eb="2">
      <t>キョクモク</t>
    </rPh>
    <rPh sb="4" eb="7">
      <t>サッキョクシャ</t>
    </rPh>
    <rPh sb="8" eb="11">
      <t>ニホンゴ</t>
    </rPh>
    <phoneticPr fontId="2"/>
  </si>
  <si>
    <t>曲目②　作曲者(原語)</t>
    <rPh sb="0" eb="2">
      <t>キョクモク</t>
    </rPh>
    <rPh sb="4" eb="7">
      <t>サッキョクシャ</t>
    </rPh>
    <rPh sb="8" eb="10">
      <t>ゲンゴ</t>
    </rPh>
    <phoneticPr fontId="2"/>
  </si>
  <si>
    <t>曲目②　編曲者(日本語)</t>
    <rPh sb="0" eb="2">
      <t>キョクモク</t>
    </rPh>
    <rPh sb="4" eb="7">
      <t>ヘンキョクシャ</t>
    </rPh>
    <rPh sb="8" eb="11">
      <t>ニホンゴ</t>
    </rPh>
    <phoneticPr fontId="2"/>
  </si>
  <si>
    <t>曲目②　編曲者(原語)</t>
    <rPh sb="0" eb="2">
      <t>キョクモク</t>
    </rPh>
    <rPh sb="4" eb="7">
      <t>ヘンキョクシャ</t>
    </rPh>
    <rPh sb="8" eb="10">
      <t>ゲンゴ</t>
    </rPh>
    <phoneticPr fontId="2"/>
  </si>
  <si>
    <t>曲目②　出版社(日本語)</t>
    <rPh sb="0" eb="2">
      <t>キョクモク</t>
    </rPh>
    <rPh sb="4" eb="7">
      <t>シュッパンシャ</t>
    </rPh>
    <rPh sb="8" eb="11">
      <t>ニホンゴ</t>
    </rPh>
    <phoneticPr fontId="2"/>
  </si>
  <si>
    <t>曲目②　出版社(原語)</t>
    <rPh sb="0" eb="2">
      <t>キョクモク</t>
    </rPh>
    <rPh sb="4" eb="7">
      <t>シュッパンシャ</t>
    </rPh>
    <rPh sb="8" eb="10">
      <t>ゲンゴ</t>
    </rPh>
    <phoneticPr fontId="2"/>
  </si>
  <si>
    <t>曲目③(日本語)</t>
    <rPh sb="0" eb="2">
      <t>キョクモク</t>
    </rPh>
    <rPh sb="4" eb="7">
      <t>ニホンゴ</t>
    </rPh>
    <phoneticPr fontId="2"/>
  </si>
  <si>
    <t>曲目③(原語)</t>
    <rPh sb="0" eb="2">
      <t>キョクモク</t>
    </rPh>
    <rPh sb="4" eb="6">
      <t>ゲンゴ</t>
    </rPh>
    <phoneticPr fontId="2"/>
  </si>
  <si>
    <t>曲目③　作曲者(日本語)</t>
    <rPh sb="0" eb="2">
      <t>キョクモク</t>
    </rPh>
    <rPh sb="4" eb="7">
      <t>サッキョクシャ</t>
    </rPh>
    <rPh sb="8" eb="11">
      <t>ニホンゴ</t>
    </rPh>
    <phoneticPr fontId="2"/>
  </si>
  <si>
    <t>曲目③　作曲者(原語)</t>
    <rPh sb="0" eb="2">
      <t>キョクモク</t>
    </rPh>
    <rPh sb="4" eb="7">
      <t>サッキョクシャ</t>
    </rPh>
    <rPh sb="8" eb="10">
      <t>ゲンゴ</t>
    </rPh>
    <phoneticPr fontId="2"/>
  </si>
  <si>
    <t>曲目③　編曲者(日本語)</t>
    <rPh sb="0" eb="2">
      <t>キョクモク</t>
    </rPh>
    <rPh sb="4" eb="7">
      <t>ヘンキョクシャ</t>
    </rPh>
    <rPh sb="8" eb="11">
      <t>ニホンゴ</t>
    </rPh>
    <phoneticPr fontId="2"/>
  </si>
  <si>
    <t>曲目③　編曲者(原語)</t>
    <rPh sb="0" eb="2">
      <t>キョクモク</t>
    </rPh>
    <rPh sb="4" eb="7">
      <t>ヘンキョクシャ</t>
    </rPh>
    <rPh sb="8" eb="10">
      <t>ゲンゴ</t>
    </rPh>
    <phoneticPr fontId="2"/>
  </si>
  <si>
    <t>曲目③　出版社(日本語)</t>
    <rPh sb="0" eb="2">
      <t>キョクモク</t>
    </rPh>
    <rPh sb="4" eb="7">
      <t>シュッパンシャ</t>
    </rPh>
    <rPh sb="8" eb="11">
      <t>ニホンゴ</t>
    </rPh>
    <phoneticPr fontId="2"/>
  </si>
  <si>
    <t>曲目③　出版社(原語)</t>
    <rPh sb="0" eb="2">
      <t>キョクモク</t>
    </rPh>
    <rPh sb="4" eb="7">
      <t>シュッパンシャ</t>
    </rPh>
    <rPh sb="8" eb="10">
      <t>ゲンゴ</t>
    </rPh>
    <phoneticPr fontId="2"/>
  </si>
  <si>
    <t>曲目④(日本語)</t>
    <rPh sb="0" eb="2">
      <t>キョクモク</t>
    </rPh>
    <rPh sb="4" eb="7">
      <t>ニホンゴ</t>
    </rPh>
    <phoneticPr fontId="2"/>
  </si>
  <si>
    <t>曲目④(原語)</t>
    <rPh sb="0" eb="2">
      <t>キョクモク</t>
    </rPh>
    <rPh sb="4" eb="6">
      <t>ゲンゴ</t>
    </rPh>
    <phoneticPr fontId="2"/>
  </si>
  <si>
    <t>曲目④　作曲者(日本語)</t>
    <rPh sb="0" eb="2">
      <t>キョクモク</t>
    </rPh>
    <rPh sb="4" eb="7">
      <t>サッキョクシャ</t>
    </rPh>
    <rPh sb="8" eb="11">
      <t>ニホンゴ</t>
    </rPh>
    <phoneticPr fontId="2"/>
  </si>
  <si>
    <t>曲目④　作曲者(原語)</t>
    <rPh sb="0" eb="2">
      <t>キョクモク</t>
    </rPh>
    <rPh sb="4" eb="7">
      <t>サッキョクシャ</t>
    </rPh>
    <rPh sb="8" eb="10">
      <t>ゲンゴ</t>
    </rPh>
    <phoneticPr fontId="2"/>
  </si>
  <si>
    <t>曲目④　編曲者(日本語)</t>
    <rPh sb="0" eb="2">
      <t>キョクモク</t>
    </rPh>
    <rPh sb="4" eb="7">
      <t>ヘンキョクシャ</t>
    </rPh>
    <rPh sb="8" eb="11">
      <t>ニホンゴ</t>
    </rPh>
    <phoneticPr fontId="2"/>
  </si>
  <si>
    <t>曲目④　編曲者(原語)</t>
    <rPh sb="0" eb="2">
      <t>キョクモク</t>
    </rPh>
    <rPh sb="4" eb="7">
      <t>ヘンキョクシャ</t>
    </rPh>
    <rPh sb="8" eb="10">
      <t>ゲンゴ</t>
    </rPh>
    <phoneticPr fontId="2"/>
  </si>
  <si>
    <t>曲目④　出版社(日本語)</t>
    <rPh sb="0" eb="2">
      <t>キョクモク</t>
    </rPh>
    <rPh sb="4" eb="7">
      <t>シュッパンシャ</t>
    </rPh>
    <rPh sb="8" eb="11">
      <t>ニホンゴ</t>
    </rPh>
    <phoneticPr fontId="2"/>
  </si>
  <si>
    <t>曲目④　出版社(原語)</t>
    <rPh sb="0" eb="2">
      <t>キョクモク</t>
    </rPh>
    <rPh sb="4" eb="7">
      <t>シュッパンシャ</t>
    </rPh>
    <rPh sb="8" eb="10">
      <t>ゲンゴ</t>
    </rPh>
    <phoneticPr fontId="2"/>
  </si>
  <si>
    <t>曲目⑤(日本語)</t>
    <rPh sb="0" eb="2">
      <t>キョクモク</t>
    </rPh>
    <rPh sb="4" eb="7">
      <t>ニホンゴ</t>
    </rPh>
    <phoneticPr fontId="2"/>
  </si>
  <si>
    <t>曲目⑤(原語)</t>
    <rPh sb="0" eb="2">
      <t>キョクモク</t>
    </rPh>
    <rPh sb="4" eb="6">
      <t>ゲンゴ</t>
    </rPh>
    <phoneticPr fontId="2"/>
  </si>
  <si>
    <t>曲目⑤　作曲者(日本語)</t>
    <rPh sb="0" eb="2">
      <t>キョクモク</t>
    </rPh>
    <rPh sb="4" eb="7">
      <t>サッキョクシャ</t>
    </rPh>
    <rPh sb="8" eb="11">
      <t>ニホンゴ</t>
    </rPh>
    <phoneticPr fontId="2"/>
  </si>
  <si>
    <t>曲目⑤　作曲者(原語)</t>
    <rPh sb="0" eb="2">
      <t>キョクモク</t>
    </rPh>
    <rPh sb="4" eb="7">
      <t>サッキョクシャ</t>
    </rPh>
    <rPh sb="8" eb="10">
      <t>ゲンゴ</t>
    </rPh>
    <phoneticPr fontId="2"/>
  </si>
  <si>
    <t>曲目⑤　編曲者(日本語)</t>
    <rPh sb="0" eb="2">
      <t>キョクモク</t>
    </rPh>
    <rPh sb="4" eb="7">
      <t>ヘンキョクシャ</t>
    </rPh>
    <rPh sb="8" eb="11">
      <t>ニホンゴ</t>
    </rPh>
    <phoneticPr fontId="2"/>
  </si>
  <si>
    <t>曲目⑤　編曲者(原語)</t>
    <rPh sb="0" eb="2">
      <t>キョクモク</t>
    </rPh>
    <rPh sb="4" eb="7">
      <t>ヘンキョクシャ</t>
    </rPh>
    <rPh sb="8" eb="10">
      <t>ゲンゴ</t>
    </rPh>
    <phoneticPr fontId="2"/>
  </si>
  <si>
    <t>曲目⑤　出版社(日本語)</t>
    <rPh sb="0" eb="2">
      <t>キョクモク</t>
    </rPh>
    <rPh sb="4" eb="7">
      <t>シュッパンシャ</t>
    </rPh>
    <rPh sb="8" eb="11">
      <t>ニホンゴ</t>
    </rPh>
    <phoneticPr fontId="2"/>
  </si>
  <si>
    <t>曲目⑤　出版社(原語)</t>
    <rPh sb="0" eb="2">
      <t>キョクモク</t>
    </rPh>
    <rPh sb="4" eb="7">
      <t>シュッパンシャ</t>
    </rPh>
    <rPh sb="8" eb="10">
      <t>ゲンゴ</t>
    </rPh>
    <phoneticPr fontId="2"/>
  </si>
  <si>
    <t>《Ａ４サイズ（縦）に印刷し、枠を切り取り、ご使用ください。》</t>
    <phoneticPr fontId="2"/>
  </si>
  <si>
    <t>団体名</t>
    <rPh sb="0" eb="2">
      <t>ダンタイ</t>
    </rPh>
    <rPh sb="2" eb="3">
      <t>メイ</t>
    </rPh>
    <phoneticPr fontId="2"/>
  </si>
  <si>
    <t>代表者名</t>
    <rPh sb="0" eb="3">
      <t>ダイヒョウシャ</t>
    </rPh>
    <rPh sb="3" eb="4">
      <t>メイ</t>
    </rPh>
    <phoneticPr fontId="2"/>
  </si>
  <si>
    <t>団体住所</t>
    <rPh sb="0" eb="2">
      <t>ダンタイ</t>
    </rPh>
    <rPh sb="2" eb="4">
      <t>ジュウショ</t>
    </rPh>
    <phoneticPr fontId="2"/>
  </si>
  <si>
    <t>【差出人】</t>
    <rPh sb="1" eb="3">
      <t>サシダシ</t>
    </rPh>
    <rPh sb="3" eb="4">
      <t>ニン</t>
    </rPh>
    <phoneticPr fontId="2"/>
  </si>
  <si>
    <t>【参加申込み先】</t>
  </si>
  <si>
    <t>：</t>
    <phoneticPr fontId="2"/>
  </si>
  <si>
    <t>学校・団体名</t>
    <rPh sb="0" eb="2">
      <t>ガッコウ</t>
    </rPh>
    <rPh sb="3" eb="5">
      <t>ダンタイ</t>
    </rPh>
    <rPh sb="5" eb="6">
      <t>メイ</t>
    </rPh>
    <phoneticPr fontId="2"/>
  </si>
  <si>
    <t>プログラム記載責任者</t>
    <rPh sb="5" eb="7">
      <t>きさい</t>
    </rPh>
    <rPh sb="7" eb="10">
      <t>せきにんしゃ</t>
    </rPh>
    <phoneticPr fontId="2" type="Hiragana"/>
  </si>
  <si>
    <t>【各種書類提出先】</t>
    <rPh sb="1" eb="3">
      <t>カクシュ</t>
    </rPh>
    <rPh sb="3" eb="5">
      <t>ショルイ</t>
    </rPh>
    <rPh sb="5" eb="7">
      <t>テイシュツ</t>
    </rPh>
    <phoneticPr fontId="2"/>
  </si>
  <si>
    <t>＊太線の枠内のみ記入してください。</t>
    <rPh sb="1" eb="3">
      <t>フトセン</t>
    </rPh>
    <rPh sb="4" eb="6">
      <t>ワクナイ</t>
    </rPh>
    <rPh sb="8" eb="10">
      <t>キニュウ</t>
    </rPh>
    <phoneticPr fontId="2"/>
  </si>
  <si>
    <t>No,</t>
    <phoneticPr fontId="2"/>
  </si>
  <si>
    <t>提出日</t>
    <rPh sb="0" eb="3">
      <t>テイシュツビ</t>
    </rPh>
    <phoneticPr fontId="2"/>
  </si>
  <si>
    <r>
      <t>　　　　　　　</t>
    </r>
    <r>
      <rPr>
        <sz val="14"/>
        <rFont val="ＭＳ ゴシック"/>
        <family val="3"/>
        <charset val="128"/>
      </rPr>
      <t>　</t>
    </r>
    <r>
      <rPr>
        <sz val="18"/>
        <rFont val="ＭＳ ゴシック"/>
        <family val="3"/>
        <charset val="128"/>
      </rPr>
      <t>演　奏　利　用　明　細　書</t>
    </r>
    <rPh sb="8" eb="11">
      <t>エンソウ</t>
    </rPh>
    <rPh sb="12" eb="15">
      <t>リヨウ</t>
    </rPh>
    <rPh sb="16" eb="21">
      <t>メイサイショ</t>
    </rPh>
    <phoneticPr fontId="2"/>
  </si>
  <si>
    <t>催物名</t>
    <rPh sb="0" eb="2">
      <t>モヨオシモノ</t>
    </rPh>
    <rPh sb="2" eb="3">
      <t>メイ</t>
    </rPh>
    <phoneticPr fontId="2"/>
  </si>
  <si>
    <t>会場名</t>
    <rPh sb="0" eb="2">
      <t>カイジョウ</t>
    </rPh>
    <rPh sb="2" eb="3">
      <t>メイ</t>
    </rPh>
    <phoneticPr fontId="2"/>
  </si>
  <si>
    <t>公演回数</t>
    <rPh sb="0" eb="2">
      <t>コウエン</t>
    </rPh>
    <rPh sb="2" eb="4">
      <t>カイスウ</t>
    </rPh>
    <phoneticPr fontId="2"/>
  </si>
  <si>
    <t>回</t>
    <rPh sb="0" eb="1">
      <t>カイ</t>
    </rPh>
    <phoneticPr fontId="2"/>
  </si>
  <si>
    <t>平均入場料</t>
    <rPh sb="0" eb="2">
      <t>ヘイキン</t>
    </rPh>
    <rPh sb="2" eb="5">
      <t>ニュウジョウリョウ</t>
    </rPh>
    <phoneticPr fontId="2"/>
  </si>
  <si>
    <t>レコード</t>
    <phoneticPr fontId="2"/>
  </si>
  <si>
    <t>公演所要時間</t>
    <rPh sb="0" eb="2">
      <t>コウエン</t>
    </rPh>
    <rPh sb="2" eb="6">
      <t>ショヨウジカン</t>
    </rPh>
    <phoneticPr fontId="2"/>
  </si>
  <si>
    <t>分</t>
    <rPh sb="0" eb="1">
      <t>フン</t>
    </rPh>
    <phoneticPr fontId="2"/>
  </si>
  <si>
    <t>開催日</t>
    <rPh sb="0" eb="3">
      <t>カイサイビ</t>
    </rPh>
    <phoneticPr fontId="2"/>
  </si>
  <si>
    <t>日間</t>
    <rPh sb="0" eb="2">
      <t>ニチカン</t>
    </rPh>
    <phoneticPr fontId="2"/>
  </si>
  <si>
    <t>申込者名</t>
    <rPh sb="0" eb="2">
      <t>モウシコミ</t>
    </rPh>
    <rPh sb="2" eb="3">
      <t>シャ</t>
    </rPh>
    <rPh sb="3" eb="4">
      <t>メイ</t>
    </rPh>
    <phoneticPr fontId="2"/>
  </si>
  <si>
    <t>会場の定員数</t>
    <rPh sb="0" eb="2">
      <t>カイジョウ</t>
    </rPh>
    <rPh sb="3" eb="6">
      <t>テイインスウ</t>
    </rPh>
    <phoneticPr fontId="2"/>
  </si>
  <si>
    <t>適</t>
    <rPh sb="0" eb="1">
      <t>テキ</t>
    </rPh>
    <phoneticPr fontId="2"/>
  </si>
  <si>
    <t>演奏曲目（上段にご記入下さい）</t>
    <rPh sb="0" eb="2">
      <t>エンソウ</t>
    </rPh>
    <rPh sb="2" eb="4">
      <t>キョクモク</t>
    </rPh>
    <rPh sb="5" eb="7">
      <t>ジョウダン</t>
    </rPh>
    <rPh sb="9" eb="11">
      <t>キニュウ</t>
    </rPh>
    <rPh sb="11" eb="12">
      <t>クダ</t>
    </rPh>
    <phoneticPr fontId="2"/>
  </si>
  <si>
    <t>利用方法</t>
    <rPh sb="0" eb="4">
      <t>リヨウホウホウ</t>
    </rPh>
    <phoneticPr fontId="2"/>
  </si>
  <si>
    <t>出演団体名</t>
    <rPh sb="0" eb="2">
      <t>シュツエン</t>
    </rPh>
    <rPh sb="2" eb="4">
      <t>ダンタイ</t>
    </rPh>
    <rPh sb="4" eb="5">
      <t>メイ</t>
    </rPh>
    <phoneticPr fontId="2"/>
  </si>
  <si>
    <t>演奏
時間</t>
    <rPh sb="0" eb="2">
      <t>エンソウ</t>
    </rPh>
    <rPh sb="3" eb="5">
      <t>ジカン</t>
    </rPh>
    <phoneticPr fontId="2"/>
  </si>
  <si>
    <t>演奏
回数</t>
    <rPh sb="0" eb="2">
      <t>エンソウ</t>
    </rPh>
    <rPh sb="3" eb="5">
      <t>カイスウ</t>
    </rPh>
    <phoneticPr fontId="2"/>
  </si>
  <si>
    <t>みなし 
曲　数</t>
    <phoneticPr fontId="2"/>
  </si>
  <si>
    <t>使　用　料
（作品バリュー）</t>
    <rPh sb="0" eb="5">
      <t>シヨウリョウ</t>
    </rPh>
    <rPh sb="7" eb="9">
      <t>サクヒン</t>
    </rPh>
    <phoneticPr fontId="2"/>
  </si>
  <si>
    <t>作品コード</t>
    <rPh sb="0" eb="2">
      <t>サクヒン</t>
    </rPh>
    <phoneticPr fontId="2"/>
  </si>
  <si>
    <t>3器楽のみ</t>
    <rPh sb="1" eb="3">
      <t>キガク</t>
    </rPh>
    <phoneticPr fontId="2"/>
  </si>
  <si>
    <t>１．原詞</t>
    <rPh sb="2" eb="3">
      <t>ゲンシ</t>
    </rPh>
    <rPh sb="3" eb="4">
      <t>シ</t>
    </rPh>
    <phoneticPr fontId="2"/>
  </si>
  <si>
    <t>２．訳詞</t>
    <rPh sb="2" eb="3">
      <t>ヤク</t>
    </rPh>
    <rPh sb="3" eb="4">
      <t>シ</t>
    </rPh>
    <phoneticPr fontId="2"/>
  </si>
  <si>
    <t>Ｎ・Ｍ･･･当協会管理外　　Ｐ・Ｄ･･･著作権消滅</t>
    <rPh sb="6" eb="9">
      <t>トウキョウカイ</t>
    </rPh>
    <rPh sb="9" eb="12">
      <t>カンリガイ</t>
    </rPh>
    <rPh sb="20" eb="23">
      <t>チョサクケン</t>
    </rPh>
    <rPh sb="23" eb="25">
      <t>ショウメツ</t>
    </rPh>
    <phoneticPr fontId="2"/>
  </si>
  <si>
    <t>小計</t>
    <rPh sb="0" eb="2">
      <t>ショウケイ</t>
    </rPh>
    <phoneticPr fontId="2"/>
  </si>
  <si>
    <t>請求日</t>
    <rPh sb="0" eb="3">
      <t>セイキュウビ</t>
    </rPh>
    <phoneticPr fontId="2"/>
  </si>
  <si>
    <t>消費税相当額</t>
    <rPh sb="0" eb="3">
      <t>ショウヒゼイ</t>
    </rPh>
    <rPh sb="3" eb="6">
      <t>ソウトウガク</t>
    </rPh>
    <phoneticPr fontId="2"/>
  </si>
  <si>
    <t>請求書番号</t>
    <rPh sb="0" eb="3">
      <t>セイキュウショ</t>
    </rPh>
    <rPh sb="3" eb="5">
      <t>バンゴウ</t>
    </rPh>
    <phoneticPr fontId="2"/>
  </si>
  <si>
    <t>種目
規定区分</t>
    <rPh sb="0" eb="2">
      <t>シュモク</t>
    </rPh>
    <rPh sb="3" eb="5">
      <t>キテイ</t>
    </rPh>
    <rPh sb="5" eb="7">
      <t>クブン</t>
    </rPh>
    <phoneticPr fontId="2"/>
  </si>
  <si>
    <t>Ａ</t>
    <phoneticPr fontId="2"/>
  </si>
  <si>
    <t>合計</t>
    <rPh sb="0" eb="2">
      <t>ゴウケイ</t>
    </rPh>
    <phoneticPr fontId="2"/>
  </si>
  <si>
    <t>名</t>
    <rPh sb="0" eb="1">
      <t>メイ</t>
    </rPh>
    <phoneticPr fontId="2"/>
  </si>
  <si>
    <t>演奏曲①</t>
    <phoneticPr fontId="50"/>
  </si>
  <si>
    <t>日本語</t>
    <phoneticPr fontId="50"/>
  </si>
  <si>
    <t>演奏時間</t>
    <phoneticPr fontId="50"/>
  </si>
  <si>
    <t>組曲・楽章・メドレー等</t>
    <rPh sb="0" eb="2">
      <t>クミキョク</t>
    </rPh>
    <rPh sb="3" eb="5">
      <t>ガクショウ</t>
    </rPh>
    <rPh sb="10" eb="11">
      <t>トウ</t>
    </rPh>
    <phoneticPr fontId="50"/>
  </si>
  <si>
    <t>作曲者</t>
    <phoneticPr fontId="50"/>
  </si>
  <si>
    <t>日本語</t>
    <phoneticPr fontId="50"/>
  </si>
  <si>
    <t>編曲者</t>
    <rPh sb="0" eb="3">
      <t>ヘンキョクシャ</t>
    </rPh>
    <phoneticPr fontId="50"/>
  </si>
  <si>
    <t>日本語</t>
    <phoneticPr fontId="50"/>
  </si>
  <si>
    <t>出版社</t>
    <rPh sb="0" eb="3">
      <t>シュッパンシャ</t>
    </rPh>
    <phoneticPr fontId="50"/>
  </si>
  <si>
    <t>演奏曲②</t>
    <phoneticPr fontId="50"/>
  </si>
  <si>
    <t>演奏曲③</t>
    <phoneticPr fontId="50"/>
  </si>
  <si>
    <t>演奏曲④</t>
    <phoneticPr fontId="50"/>
  </si>
  <si>
    <t>演奏曲⑤</t>
    <phoneticPr fontId="50"/>
  </si>
  <si>
    <t>演奏曲⑥</t>
    <phoneticPr fontId="50"/>
  </si>
  <si>
    <t>原語</t>
  </si>
  <si>
    <t>原語</t>
    <phoneticPr fontId="2"/>
  </si>
  <si>
    <t>組曲・楽章
メドレー・構成曲
等</t>
    <rPh sb="0" eb="2">
      <t>クミキョク</t>
    </rPh>
    <rPh sb="3" eb="5">
      <t>ガクショウ</t>
    </rPh>
    <rPh sb="11" eb="13">
      <t>コウセイ</t>
    </rPh>
    <rPh sb="13" eb="14">
      <t>キョク</t>
    </rPh>
    <rPh sb="15" eb="16">
      <t>トウ</t>
    </rPh>
    <phoneticPr fontId="2"/>
  </si>
  <si>
    <t>演奏時間</t>
    <rPh sb="0" eb="2">
      <t>エンソウ</t>
    </rPh>
    <rPh sb="2" eb="4">
      <t>ジカン</t>
    </rPh>
    <phoneticPr fontId="2"/>
  </si>
  <si>
    <t>（合計）</t>
    <rPh sb="1" eb="3">
      <t>ゴウケイ</t>
    </rPh>
    <phoneticPr fontId="2"/>
  </si>
  <si>
    <t>演奏時間1-1</t>
    <rPh sb="0" eb="2">
      <t>エンソウ</t>
    </rPh>
    <rPh sb="2" eb="4">
      <t>ジカン</t>
    </rPh>
    <phoneticPr fontId="2"/>
  </si>
  <si>
    <t>演奏時間1-2</t>
    <rPh sb="0" eb="2">
      <t>エンソウ</t>
    </rPh>
    <rPh sb="2" eb="4">
      <t>ジカン</t>
    </rPh>
    <phoneticPr fontId="2"/>
  </si>
  <si>
    <t>演奏時間1-3</t>
    <rPh sb="0" eb="2">
      <t>エンソウ</t>
    </rPh>
    <rPh sb="2" eb="4">
      <t>ジカン</t>
    </rPh>
    <phoneticPr fontId="2"/>
  </si>
  <si>
    <t>演奏時間1-4</t>
    <rPh sb="0" eb="2">
      <t>エンソウ</t>
    </rPh>
    <rPh sb="2" eb="4">
      <t>ジカン</t>
    </rPh>
    <phoneticPr fontId="2"/>
  </si>
  <si>
    <t>演奏時間1-5</t>
    <rPh sb="0" eb="2">
      <t>エンソウ</t>
    </rPh>
    <rPh sb="2" eb="4">
      <t>ジカン</t>
    </rPh>
    <phoneticPr fontId="2"/>
  </si>
  <si>
    <t>演奏時間1-6</t>
    <rPh sb="0" eb="2">
      <t>エンソウ</t>
    </rPh>
    <rPh sb="2" eb="4">
      <t>ジカン</t>
    </rPh>
    <phoneticPr fontId="2"/>
  </si>
  <si>
    <t xml:space="preserve">※組曲、喜歌劇、歌劇、
メドレーなどを演奏される場合、抜粋して演奏する楽章・構成曲名を必ず入力してください。
</t>
    <phoneticPr fontId="2"/>
  </si>
  <si>
    <t>演奏時間2-1</t>
    <rPh sb="0" eb="2">
      <t>エンソウ</t>
    </rPh>
    <rPh sb="2" eb="4">
      <t>ジカン</t>
    </rPh>
    <phoneticPr fontId="2"/>
  </si>
  <si>
    <t>演奏時間2-2</t>
    <rPh sb="0" eb="2">
      <t>エンソウ</t>
    </rPh>
    <rPh sb="2" eb="4">
      <t>ジカン</t>
    </rPh>
    <phoneticPr fontId="2"/>
  </si>
  <si>
    <t>演奏時間2-3</t>
    <rPh sb="0" eb="2">
      <t>エンソウ</t>
    </rPh>
    <rPh sb="2" eb="4">
      <t>ジカン</t>
    </rPh>
    <phoneticPr fontId="2"/>
  </si>
  <si>
    <t>演奏時間2-4</t>
    <rPh sb="0" eb="2">
      <t>エンソウ</t>
    </rPh>
    <rPh sb="2" eb="4">
      <t>ジカン</t>
    </rPh>
    <phoneticPr fontId="2"/>
  </si>
  <si>
    <t>演奏時間2-5</t>
    <rPh sb="0" eb="2">
      <t>エンソウ</t>
    </rPh>
    <rPh sb="2" eb="4">
      <t>ジカン</t>
    </rPh>
    <phoneticPr fontId="2"/>
  </si>
  <si>
    <t>演奏時間2-6</t>
    <rPh sb="0" eb="2">
      <t>エンソウ</t>
    </rPh>
    <rPh sb="2" eb="4">
      <t>ジカン</t>
    </rPh>
    <phoneticPr fontId="2"/>
  </si>
  <si>
    <t>演奏時間3-1</t>
    <rPh sb="0" eb="2">
      <t>エンソウ</t>
    </rPh>
    <rPh sb="2" eb="4">
      <t>ジカン</t>
    </rPh>
    <phoneticPr fontId="2"/>
  </si>
  <si>
    <t>演奏時間3-2</t>
    <rPh sb="0" eb="2">
      <t>エンソウ</t>
    </rPh>
    <rPh sb="2" eb="4">
      <t>ジカン</t>
    </rPh>
    <phoneticPr fontId="2"/>
  </si>
  <si>
    <t>演奏時間3-3</t>
    <rPh sb="0" eb="2">
      <t>エンソウ</t>
    </rPh>
    <rPh sb="2" eb="4">
      <t>ジカン</t>
    </rPh>
    <phoneticPr fontId="2"/>
  </si>
  <si>
    <t>演奏時間3-4</t>
    <rPh sb="0" eb="2">
      <t>エンソウ</t>
    </rPh>
    <rPh sb="2" eb="4">
      <t>ジカン</t>
    </rPh>
    <phoneticPr fontId="2"/>
  </si>
  <si>
    <t>演奏時間3-5</t>
    <rPh sb="0" eb="2">
      <t>エンソウ</t>
    </rPh>
    <rPh sb="2" eb="4">
      <t>ジカン</t>
    </rPh>
    <phoneticPr fontId="2"/>
  </si>
  <si>
    <t>演奏時間3-6</t>
    <rPh sb="0" eb="2">
      <t>エンソウ</t>
    </rPh>
    <rPh sb="2" eb="4">
      <t>ジカン</t>
    </rPh>
    <phoneticPr fontId="2"/>
  </si>
  <si>
    <t>演奏時間4-4</t>
    <rPh sb="0" eb="2">
      <t>エンソウ</t>
    </rPh>
    <rPh sb="2" eb="4">
      <t>ジカン</t>
    </rPh>
    <phoneticPr fontId="2"/>
  </si>
  <si>
    <t>演奏時間4-2</t>
    <rPh sb="0" eb="2">
      <t>エンソウ</t>
    </rPh>
    <rPh sb="2" eb="4">
      <t>ジカン</t>
    </rPh>
    <phoneticPr fontId="2"/>
  </si>
  <si>
    <t>演奏時間4-3</t>
    <rPh sb="0" eb="2">
      <t>エンソウ</t>
    </rPh>
    <rPh sb="2" eb="4">
      <t>ジカン</t>
    </rPh>
    <phoneticPr fontId="2"/>
  </si>
  <si>
    <t>演奏時間4-5</t>
    <rPh sb="0" eb="2">
      <t>エンソウ</t>
    </rPh>
    <rPh sb="2" eb="4">
      <t>ジカン</t>
    </rPh>
    <phoneticPr fontId="2"/>
  </si>
  <si>
    <t>演奏時間4-6</t>
    <rPh sb="0" eb="2">
      <t>エンソウ</t>
    </rPh>
    <rPh sb="2" eb="4">
      <t>ジカン</t>
    </rPh>
    <phoneticPr fontId="2"/>
  </si>
  <si>
    <t>演奏時間4-1</t>
    <rPh sb="0" eb="2">
      <t>エンソウ</t>
    </rPh>
    <rPh sb="2" eb="4">
      <t>ジカン</t>
    </rPh>
    <phoneticPr fontId="2"/>
  </si>
  <si>
    <t>演奏時間5-5</t>
    <rPh sb="0" eb="2">
      <t>エンソウ</t>
    </rPh>
    <rPh sb="2" eb="4">
      <t>ジカン</t>
    </rPh>
    <phoneticPr fontId="2"/>
  </si>
  <si>
    <t>演奏時間5-2</t>
    <rPh sb="0" eb="2">
      <t>エンソウ</t>
    </rPh>
    <rPh sb="2" eb="4">
      <t>ジカン</t>
    </rPh>
    <phoneticPr fontId="2"/>
  </si>
  <si>
    <t>演奏時間5-3</t>
    <rPh sb="0" eb="2">
      <t>エンソウ</t>
    </rPh>
    <rPh sb="2" eb="4">
      <t>ジカン</t>
    </rPh>
    <phoneticPr fontId="2"/>
  </si>
  <si>
    <t>演奏時間5-4</t>
    <rPh sb="0" eb="2">
      <t>エンソウ</t>
    </rPh>
    <rPh sb="2" eb="4">
      <t>ジカン</t>
    </rPh>
    <phoneticPr fontId="2"/>
  </si>
  <si>
    <t>演奏時間5-6</t>
    <rPh sb="0" eb="2">
      <t>エンソウ</t>
    </rPh>
    <rPh sb="2" eb="4">
      <t>ジカン</t>
    </rPh>
    <phoneticPr fontId="2"/>
  </si>
  <si>
    <t>演奏時間5-1</t>
    <rPh sb="0" eb="2">
      <t>エンソウ</t>
    </rPh>
    <rPh sb="2" eb="4">
      <t>ジカン</t>
    </rPh>
    <phoneticPr fontId="2"/>
  </si>
  <si>
    <t>曲目⑥(日本語)</t>
    <rPh sb="0" eb="2">
      <t>キョクモク</t>
    </rPh>
    <rPh sb="4" eb="7">
      <t>ニホンゴ</t>
    </rPh>
    <phoneticPr fontId="2"/>
  </si>
  <si>
    <t>曲目⑥(原語)</t>
    <rPh sb="0" eb="2">
      <t>キョクモク</t>
    </rPh>
    <rPh sb="4" eb="6">
      <t>ゲンゴ</t>
    </rPh>
    <phoneticPr fontId="2"/>
  </si>
  <si>
    <t>曲目⑥　作曲者(日本語)</t>
    <rPh sb="0" eb="2">
      <t>キョクモク</t>
    </rPh>
    <rPh sb="4" eb="7">
      <t>サッキョクシャ</t>
    </rPh>
    <rPh sb="8" eb="11">
      <t>ニホンゴ</t>
    </rPh>
    <phoneticPr fontId="2"/>
  </si>
  <si>
    <t>曲目⑥　作曲者(原語)</t>
    <rPh sb="0" eb="2">
      <t>キョクモク</t>
    </rPh>
    <rPh sb="4" eb="7">
      <t>サッキョクシャ</t>
    </rPh>
    <rPh sb="8" eb="10">
      <t>ゲンゴ</t>
    </rPh>
    <phoneticPr fontId="2"/>
  </si>
  <si>
    <t>曲目⑥　編曲者(日本語)</t>
    <rPh sb="0" eb="2">
      <t>キョクモク</t>
    </rPh>
    <rPh sb="4" eb="7">
      <t>ヘンキョクシャ</t>
    </rPh>
    <rPh sb="8" eb="11">
      <t>ニホンゴ</t>
    </rPh>
    <phoneticPr fontId="2"/>
  </si>
  <si>
    <t>曲目⑥　編曲者(原語)</t>
    <rPh sb="0" eb="2">
      <t>キョクモク</t>
    </rPh>
    <rPh sb="4" eb="7">
      <t>ヘンキョクシャ</t>
    </rPh>
    <rPh sb="8" eb="10">
      <t>ゲンゴ</t>
    </rPh>
    <phoneticPr fontId="2"/>
  </si>
  <si>
    <t>曲目⑥　出版社(日本語)</t>
    <rPh sb="0" eb="2">
      <t>キョクモク</t>
    </rPh>
    <rPh sb="4" eb="7">
      <t>シュッパンシャ</t>
    </rPh>
    <rPh sb="8" eb="11">
      <t>ニホンゴ</t>
    </rPh>
    <phoneticPr fontId="2"/>
  </si>
  <si>
    <t>曲目⑥　出版社(原語)</t>
    <rPh sb="0" eb="2">
      <t>キョクモク</t>
    </rPh>
    <rPh sb="4" eb="7">
      <t>シュッパンシャ</t>
    </rPh>
    <rPh sb="8" eb="10">
      <t>ゲンゴ</t>
    </rPh>
    <phoneticPr fontId="2"/>
  </si>
  <si>
    <t>演奏時間6-1</t>
    <rPh sb="0" eb="2">
      <t>エンソウ</t>
    </rPh>
    <rPh sb="2" eb="4">
      <t>ジカン</t>
    </rPh>
    <phoneticPr fontId="2"/>
  </si>
  <si>
    <t>演奏時間6-2</t>
    <rPh sb="0" eb="2">
      <t>エンソウ</t>
    </rPh>
    <rPh sb="2" eb="4">
      <t>ジカン</t>
    </rPh>
    <phoneticPr fontId="2"/>
  </si>
  <si>
    <t>演奏時間6-3</t>
    <rPh sb="0" eb="2">
      <t>エンソウ</t>
    </rPh>
    <rPh sb="2" eb="4">
      <t>ジカン</t>
    </rPh>
    <phoneticPr fontId="2"/>
  </si>
  <si>
    <t>演奏時間6-6</t>
    <rPh sb="0" eb="2">
      <t>エンソウ</t>
    </rPh>
    <rPh sb="2" eb="4">
      <t>ジカン</t>
    </rPh>
    <phoneticPr fontId="2"/>
  </si>
  <si>
    <t>演奏時間6-5</t>
    <rPh sb="0" eb="2">
      <t>エンソウ</t>
    </rPh>
    <rPh sb="2" eb="4">
      <t>ジカン</t>
    </rPh>
    <phoneticPr fontId="2"/>
  </si>
  <si>
    <t>演奏時間6-4</t>
    <rPh sb="0" eb="2">
      <t>エンソウ</t>
    </rPh>
    <rPh sb="2" eb="4">
      <t>ジカン</t>
    </rPh>
    <phoneticPr fontId="2"/>
  </si>
  <si>
    <t>作（訳）詞者</t>
    <rPh sb="2" eb="3">
      <t>ヤク</t>
    </rPh>
    <rPh sb="4" eb="5">
      <t>シ</t>
    </rPh>
    <rPh sb="5" eb="6">
      <t>シャ</t>
    </rPh>
    <phoneticPr fontId="2"/>
  </si>
  <si>
    <t>作（編）曲者</t>
    <rPh sb="0" eb="1">
      <t>サク</t>
    </rPh>
    <rPh sb="2" eb="3">
      <t>ヘン</t>
    </rPh>
    <rPh sb="4" eb="6">
      <t>クセモノ</t>
    </rPh>
    <phoneticPr fontId="2"/>
  </si>
  <si>
    <t>みなし 
曲　数</t>
    <phoneticPr fontId="2"/>
  </si>
  <si>
    <t>書類提出日①</t>
    <rPh sb="0" eb="2">
      <t>ショルイ</t>
    </rPh>
    <rPh sb="2" eb="4">
      <t>テイシュツ</t>
    </rPh>
    <rPh sb="4" eb="5">
      <t>ビ</t>
    </rPh>
    <phoneticPr fontId="2"/>
  </si>
  <si>
    <t>【参加申込期限】</t>
    <phoneticPr fontId="2"/>
  </si>
  <si>
    <t>【参加申込提出先】</t>
    <phoneticPr fontId="2"/>
  </si>
  <si>
    <t>開催年</t>
    <rPh sb="0" eb="2">
      <t>カイサイ</t>
    </rPh>
    <rPh sb="2" eb="3">
      <t>ネン</t>
    </rPh>
    <phoneticPr fontId="2"/>
  </si>
  <si>
    <t>著作権シート期日①</t>
    <rPh sb="0" eb="3">
      <t>チョサクケン</t>
    </rPh>
    <rPh sb="6" eb="8">
      <t>キジツ</t>
    </rPh>
    <phoneticPr fontId="2"/>
  </si>
  <si>
    <t>著作権シート期日②</t>
    <rPh sb="0" eb="3">
      <t>チョサクケン</t>
    </rPh>
    <rPh sb="6" eb="8">
      <t>キジツ</t>
    </rPh>
    <phoneticPr fontId="2"/>
  </si>
  <si>
    <t>著作権シート会場名</t>
    <rPh sb="0" eb="3">
      <t>チョサクケン</t>
    </rPh>
    <rPh sb="6" eb="8">
      <t>カイジョウ</t>
    </rPh>
    <rPh sb="8" eb="9">
      <t>メイ</t>
    </rPh>
    <phoneticPr fontId="2"/>
  </si>
  <si>
    <t>著作権シート申込者名</t>
    <rPh sb="0" eb="3">
      <t>チョサクケン</t>
    </rPh>
    <rPh sb="6" eb="8">
      <t>モウシコミ</t>
    </rPh>
    <rPh sb="8" eb="9">
      <t>シャ</t>
    </rPh>
    <rPh sb="9" eb="10">
      <t>メイ</t>
    </rPh>
    <phoneticPr fontId="2"/>
  </si>
  <si>
    <t>九州マーチングバンド協会</t>
    <rPh sb="0" eb="2">
      <t>キュウシュウ</t>
    </rPh>
    <rPh sb="10" eb="12">
      <t>キョウカイ</t>
    </rPh>
    <phoneticPr fontId="2"/>
  </si>
  <si>
    <t>出演者数（自動計算表示）</t>
    <rPh sb="0" eb="3">
      <t>シュツエンシャ</t>
    </rPh>
    <rPh sb="3" eb="4">
      <t>スウ</t>
    </rPh>
    <rPh sb="5" eb="7">
      <t>ジドウ</t>
    </rPh>
    <rPh sb="7" eb="9">
      <t>ケイサン</t>
    </rPh>
    <rPh sb="9" eb="11">
      <t>ヒョウジ</t>
    </rPh>
    <phoneticPr fontId="2"/>
  </si>
  <si>
    <t>番号</t>
    <rPh sb="0" eb="2">
      <t>バンゴウ</t>
    </rPh>
    <phoneticPr fontId="2"/>
  </si>
  <si>
    <t>名前</t>
    <rPh sb="0" eb="2">
      <t>ナマエ</t>
    </rPh>
    <phoneticPr fontId="2"/>
  </si>
  <si>
    <t>学年</t>
    <rPh sb="0" eb="2">
      <t>ガクネン</t>
    </rPh>
    <phoneticPr fontId="2"/>
  </si>
  <si>
    <t>名　　前</t>
    <rPh sb="0" eb="1">
      <t>ナ</t>
    </rPh>
    <rPh sb="3" eb="4">
      <t>マエ</t>
    </rPh>
    <phoneticPr fontId="2"/>
  </si>
  <si>
    <t>PCメールアドレス</t>
    <phoneticPr fontId="2"/>
  </si>
  <si>
    <t>※参加申込書と一緒に提出して下さい。（締切厳守）</t>
    <phoneticPr fontId="50"/>
  </si>
  <si>
    <t>（申請者）団体名</t>
    <rPh sb="1" eb="3">
      <t>シンセイ</t>
    </rPh>
    <rPh sb="3" eb="4">
      <t>シャ</t>
    </rPh>
    <rPh sb="5" eb="8">
      <t>ダンタイメイ</t>
    </rPh>
    <phoneticPr fontId="2"/>
  </si>
  <si>
    <t>責任者</t>
    <rPh sb="0" eb="3">
      <t>セキニンシャ</t>
    </rPh>
    <phoneticPr fontId="2"/>
  </si>
  <si>
    <t>名称</t>
    <phoneticPr fontId="2"/>
  </si>
  <si>
    <t>使用時サイズ</t>
    <rPh sb="0" eb="3">
      <t>シヨウジ</t>
    </rPh>
    <phoneticPr fontId="2"/>
  </si>
  <si>
    <t>個数</t>
    <rPh sb="0" eb="2">
      <t>コスウ</t>
    </rPh>
    <phoneticPr fontId="2"/>
  </si>
  <si>
    <t>名称</t>
    <phoneticPr fontId="2"/>
  </si>
  <si>
    <t>《注意事項》</t>
    <rPh sb="1" eb="3">
      <t>チュウイ</t>
    </rPh>
    <rPh sb="3" eb="5">
      <t>ジコウ</t>
    </rPh>
    <phoneticPr fontId="2"/>
  </si>
  <si>
    <t>※演技に使用する特殊効果、器物をすべてを記入して下さい。（実施規定参照）</t>
    <rPh sb="1" eb="3">
      <t>エンギ</t>
    </rPh>
    <rPh sb="4" eb="6">
      <t>シヨウ</t>
    </rPh>
    <rPh sb="8" eb="10">
      <t>トクシュ</t>
    </rPh>
    <rPh sb="10" eb="12">
      <t>コウカ</t>
    </rPh>
    <rPh sb="20" eb="22">
      <t>キニュウ</t>
    </rPh>
    <rPh sb="29" eb="31">
      <t>ジッシ</t>
    </rPh>
    <rPh sb="31" eb="33">
      <t>キテイ</t>
    </rPh>
    <rPh sb="33" eb="35">
      <t>サンショウ</t>
    </rPh>
    <phoneticPr fontId="2"/>
  </si>
  <si>
    <t>※取り扱いは全て自団体の責任で行ってください。また、体育館のフロア等を傷付けないよう</t>
    <phoneticPr fontId="2"/>
  </si>
  <si>
    <t>　接地面やキャスターなどには充分ご注意下さい。</t>
    <phoneticPr fontId="2"/>
  </si>
  <si>
    <t>※参加申込書と一緒に提出して下さい。（締切厳守）</t>
    <phoneticPr fontId="2"/>
  </si>
  <si>
    <t>※申請の必要な使用物</t>
  </si>
  <si>
    <t>・国旗、外国旗、国旗に準じた物及び国旗に類似した物。</t>
  </si>
  <si>
    <t>２ｔトラック</t>
  </si>
  <si>
    <t>２ｔロングトラック</t>
  </si>
  <si>
    <t>４ｔトラック</t>
  </si>
  <si>
    <t>４ｔロングトラック</t>
  </si>
  <si>
    <t>※リストから選択して下さい</t>
  </si>
  <si>
    <t>福岡県</t>
  </si>
  <si>
    <t>佐賀県</t>
  </si>
  <si>
    <t>長崎県</t>
  </si>
  <si>
    <t>熊本県</t>
  </si>
  <si>
    <t>大分県</t>
  </si>
  <si>
    <t>宮崎県</t>
  </si>
  <si>
    <t>鹿児島県</t>
  </si>
  <si>
    <t>団体所在県</t>
    <rPh sb="0" eb="2">
      <t>ダンタイ</t>
    </rPh>
    <rPh sb="2" eb="4">
      <t>ショザイ</t>
    </rPh>
    <rPh sb="4" eb="5">
      <t>ケン</t>
    </rPh>
    <phoneticPr fontId="2"/>
  </si>
  <si>
    <t>大会名</t>
    <rPh sb="0" eb="2">
      <t>タイカイ</t>
    </rPh>
    <rPh sb="2" eb="3">
      <t>メイ</t>
    </rPh>
    <phoneticPr fontId="2"/>
  </si>
  <si>
    <r>
      <rPr>
        <sz val="16"/>
        <color indexed="10"/>
        <rFont val="HGP創英角ｺﾞｼｯｸUB"/>
        <family val="3"/>
      </rPr>
      <t>【※入力】</t>
    </r>
    <r>
      <rPr>
        <sz val="16"/>
        <rFont val="HGP創英角ｺﾞｼｯｸUB"/>
        <family val="3"/>
      </rPr>
      <t>及び</t>
    </r>
    <r>
      <rPr>
        <sz val="16"/>
        <color indexed="10"/>
        <rFont val="HGP創英角ｺﾞｼｯｸUB"/>
        <family val="3"/>
      </rPr>
      <t>【※選択】</t>
    </r>
    <r>
      <rPr>
        <sz val="16"/>
        <rFont val="HGP創英角ｺﾞｼｯｸUB"/>
        <family val="3"/>
      </rPr>
      <t>部分に入力して下さい。尚、注意事項及び実施要項をご確認の上、入力漏れ等ありませんようご注意ください。</t>
    </r>
    <rPh sb="23" eb="24">
      <t>ナオ</t>
    </rPh>
    <rPh sb="25" eb="27">
      <t>チュウイ</t>
    </rPh>
    <rPh sb="27" eb="29">
      <t>ジコウ</t>
    </rPh>
    <rPh sb="29" eb="30">
      <t>オヨ</t>
    </rPh>
    <rPh sb="31" eb="33">
      <t>ジッシ</t>
    </rPh>
    <rPh sb="33" eb="35">
      <t>ヨウコウ</t>
    </rPh>
    <rPh sb="37" eb="39">
      <t>カクニン</t>
    </rPh>
    <rPh sb="40" eb="41">
      <t>ウエ</t>
    </rPh>
    <rPh sb="42" eb="44">
      <t>ニュウリョク</t>
    </rPh>
    <rPh sb="44" eb="45">
      <t>モ</t>
    </rPh>
    <rPh sb="46" eb="47">
      <t>ナド</t>
    </rPh>
    <rPh sb="55" eb="57">
      <t>チュウイ</t>
    </rPh>
    <phoneticPr fontId="2"/>
  </si>
  <si>
    <t>団体所属県</t>
    <rPh sb="0" eb="2">
      <t>ダンタイ</t>
    </rPh>
    <rPh sb="2" eb="4">
      <t>ショゾク</t>
    </rPh>
    <rPh sb="4" eb="5">
      <t>ケン</t>
    </rPh>
    <phoneticPr fontId="2"/>
  </si>
  <si>
    <t>1.【団体基本情報入力】</t>
    <phoneticPr fontId="2"/>
  </si>
  <si>
    <r>
      <t>■書類送付先（連絡先）について　</t>
    </r>
    <r>
      <rPr>
        <b/>
        <sz val="11"/>
        <color indexed="10"/>
        <rFont val="ＭＳ Ｐゴシック"/>
        <family val="3"/>
        <charset val="129"/>
      </rPr>
      <t>※参加に関する内容を把握している方・必ず連絡がとれる方を入力して下さい。大会に関わる書類を送付・送信致します。</t>
    </r>
    <rPh sb="17" eb="19">
      <t>サンカ</t>
    </rPh>
    <rPh sb="20" eb="21">
      <t>カン</t>
    </rPh>
    <rPh sb="23" eb="25">
      <t>ナイヨウ</t>
    </rPh>
    <rPh sb="26" eb="28">
      <t>ハアク</t>
    </rPh>
    <rPh sb="32" eb="33">
      <t>カタ</t>
    </rPh>
    <phoneticPr fontId="2"/>
  </si>
  <si>
    <t>TEL(団体代表)</t>
    <rPh sb="4" eb="6">
      <t>だんたい</t>
    </rPh>
    <rPh sb="6" eb="8">
      <t>だいひょう</t>
    </rPh>
    <phoneticPr fontId="2" type="Hiragana"/>
  </si>
  <si>
    <t>FAX(団体代表)</t>
    <phoneticPr fontId="2" type="Hiragana"/>
  </si>
  <si>
    <t>FAX(勤務先・自宅等)</t>
    <phoneticPr fontId="2"/>
  </si>
  <si>
    <t>■団体名・所属長名について</t>
    <rPh sb="1" eb="3">
      <t>ダンタイ</t>
    </rPh>
    <rPh sb="3" eb="4">
      <t>メイ</t>
    </rPh>
    <rPh sb="5" eb="8">
      <t>ショゾクチョウ</t>
    </rPh>
    <rPh sb="8" eb="9">
      <t>メイ</t>
    </rPh>
    <phoneticPr fontId="2"/>
  </si>
  <si>
    <t>性別</t>
    <rPh sb="0" eb="2">
      <t>セイベツ</t>
    </rPh>
    <phoneticPr fontId="2"/>
  </si>
  <si>
    <t>男</t>
    <rPh sb="0" eb="1">
      <t>オトコ</t>
    </rPh>
    <phoneticPr fontId="2"/>
  </si>
  <si>
    <t>女</t>
    <rPh sb="0" eb="1">
      <t>オンナ</t>
    </rPh>
    <phoneticPr fontId="2"/>
  </si>
  <si>
    <t>※団体名は加盟登録団体名でご記入下さい。</t>
    <phoneticPr fontId="2"/>
  </si>
  <si>
    <t>2.【参加内容情報入力】</t>
    <rPh sb="3" eb="5">
      <t>サンカ</t>
    </rPh>
    <rPh sb="5" eb="7">
      <t>ナイヨウ</t>
    </rPh>
    <phoneticPr fontId="2"/>
  </si>
  <si>
    <r>
      <t>※氏名は必ず</t>
    </r>
    <r>
      <rPr>
        <b/>
        <sz val="10"/>
        <rFont val="HG丸ｺﾞｼｯｸM-PRO"/>
        <family val="3"/>
        <charset val="128"/>
      </rPr>
      <t>個人名</t>
    </r>
    <r>
      <rPr>
        <sz val="10"/>
        <rFont val="HG丸ｺﾞｼｯｸM-PRO"/>
        <family val="3"/>
        <charset val="128"/>
      </rPr>
      <t>を入力してください。</t>
    </r>
    <phoneticPr fontId="2"/>
  </si>
  <si>
    <t>■参加部門について</t>
    <rPh sb="1" eb="3">
      <t>サンカ</t>
    </rPh>
    <rPh sb="3" eb="5">
      <t>ブモン</t>
    </rPh>
    <phoneticPr fontId="2"/>
  </si>
  <si>
    <t>■登録人数・演奏時間について</t>
    <rPh sb="1" eb="3">
      <t>トウロク</t>
    </rPh>
    <rPh sb="3" eb="5">
      <t>ニンズウ</t>
    </rPh>
    <rPh sb="6" eb="8">
      <t>エンソウ</t>
    </rPh>
    <rPh sb="8" eb="10">
      <t>ジカン</t>
    </rPh>
    <phoneticPr fontId="2"/>
  </si>
  <si>
    <t>演技者数</t>
    <rPh sb="0" eb="3">
      <t>エンギシャ</t>
    </rPh>
    <rPh sb="3" eb="4">
      <t>スウ</t>
    </rPh>
    <phoneticPr fontId="2"/>
  </si>
  <si>
    <t>時間</t>
    <rPh sb="0" eb="2">
      <t>ジカン</t>
    </rPh>
    <phoneticPr fontId="2"/>
  </si>
  <si>
    <t>登録引率者数</t>
    <rPh sb="0" eb="2">
      <t>トウロク</t>
    </rPh>
    <rPh sb="2" eb="5">
      <t>インソツシャ</t>
    </rPh>
    <rPh sb="5" eb="6">
      <t>スウ</t>
    </rPh>
    <phoneticPr fontId="2"/>
  </si>
  <si>
    <t>【自動計算】</t>
    <rPh sb="1" eb="3">
      <t>ジドウ</t>
    </rPh>
    <rPh sb="3" eb="5">
      <t>ケイサン</t>
    </rPh>
    <phoneticPr fontId="2"/>
  </si>
  <si>
    <t>予約プログラム数</t>
    <rPh sb="0" eb="2">
      <t>ヨヤク</t>
    </rPh>
    <rPh sb="7" eb="8">
      <t>スウ</t>
    </rPh>
    <phoneticPr fontId="2"/>
  </si>
  <si>
    <t>予約プログラム費</t>
    <rPh sb="0" eb="2">
      <t>ヨヤク</t>
    </rPh>
    <rPh sb="7" eb="8">
      <t>ヒ</t>
    </rPh>
    <phoneticPr fontId="2"/>
  </si>
  <si>
    <t>※登録メンバー数＋１部は配布いたしますので、それ以外に必要な部数を入力してください。</t>
    <rPh sb="1" eb="3">
      <t>トウロク</t>
    </rPh>
    <rPh sb="7" eb="8">
      <t>スウ</t>
    </rPh>
    <rPh sb="10" eb="11">
      <t>ブ</t>
    </rPh>
    <rPh sb="12" eb="14">
      <t>ハイフ</t>
    </rPh>
    <rPh sb="24" eb="26">
      <t>イガイ</t>
    </rPh>
    <rPh sb="27" eb="29">
      <t>ヒツヨウ</t>
    </rPh>
    <rPh sb="30" eb="32">
      <t>ブスウ</t>
    </rPh>
    <rPh sb="33" eb="35">
      <t>ニュウリョク</t>
    </rPh>
    <phoneticPr fontId="2"/>
  </si>
  <si>
    <t>【参加諸費用合計】</t>
    <rPh sb="1" eb="3">
      <t>サンカ</t>
    </rPh>
    <rPh sb="3" eb="4">
      <t>ショ</t>
    </rPh>
    <rPh sb="4" eb="6">
      <t>ヒヨウ</t>
    </rPh>
    <rPh sb="6" eb="8">
      <t>ゴウケイ</t>
    </rPh>
    <phoneticPr fontId="2"/>
  </si>
  <si>
    <t>楽器輸送車両積載量</t>
  </si>
  <si>
    <t>バス</t>
    <phoneticPr fontId="2"/>
  </si>
  <si>
    <t>ワゴン車</t>
    <rPh sb="3" eb="4">
      <t>シャ</t>
    </rPh>
    <phoneticPr fontId="2"/>
  </si>
  <si>
    <t>マイクロバス(30名程度)</t>
    <rPh sb="9" eb="10">
      <t>メイ</t>
    </rPh>
    <rPh sb="10" eb="12">
      <t>テイド</t>
    </rPh>
    <phoneticPr fontId="2"/>
  </si>
  <si>
    <t>中型(40名程度)</t>
    <rPh sb="0" eb="2">
      <t>チュウガタ</t>
    </rPh>
    <rPh sb="5" eb="6">
      <t>メイ</t>
    </rPh>
    <rPh sb="6" eb="8">
      <t>テイド</t>
    </rPh>
    <phoneticPr fontId="2"/>
  </si>
  <si>
    <t>特大(50名以上)</t>
    <rPh sb="0" eb="2">
      <t>トクダイ</t>
    </rPh>
    <rPh sb="5" eb="6">
      <t>メイ</t>
    </rPh>
    <rPh sb="6" eb="8">
      <t>イジョウ</t>
    </rPh>
    <phoneticPr fontId="2"/>
  </si>
  <si>
    <t>１０ｔトラック</t>
  </si>
  <si>
    <t>承諾します</t>
    <rPh sb="0" eb="2">
      <t>ショウダク</t>
    </rPh>
    <phoneticPr fontId="2"/>
  </si>
  <si>
    <t>承諾しません</t>
    <rPh sb="0" eb="2">
      <t>ショウダク</t>
    </rPh>
    <phoneticPr fontId="2"/>
  </si>
  <si>
    <t>団体所属県</t>
    <rPh sb="0" eb="5">
      <t>ダンタイショゾクケン</t>
    </rPh>
    <phoneticPr fontId="2"/>
  </si>
  <si>
    <t>１．【参加申込み作成】</t>
    <phoneticPr fontId="2"/>
  </si>
  <si>
    <t>■団体名・所属長名・顧問名・演技指導者・指揮者などについて</t>
    <rPh sb="1" eb="3">
      <t>ダンタイ</t>
    </rPh>
    <rPh sb="3" eb="4">
      <t>メイ</t>
    </rPh>
    <rPh sb="5" eb="8">
      <t>ショゾクチョウ</t>
    </rPh>
    <rPh sb="8" eb="9">
      <t>メイ</t>
    </rPh>
    <rPh sb="10" eb="12">
      <t>コモン</t>
    </rPh>
    <rPh sb="12" eb="13">
      <t>メイ</t>
    </rPh>
    <rPh sb="14" eb="16">
      <t>エンギ</t>
    </rPh>
    <rPh sb="16" eb="19">
      <t>シドウシャ</t>
    </rPh>
    <rPh sb="20" eb="23">
      <t>シキシャ</t>
    </rPh>
    <phoneticPr fontId="2"/>
  </si>
  <si>
    <t>指導・構成</t>
    <rPh sb="0" eb="2">
      <t>しどう</t>
    </rPh>
    <rPh sb="3" eb="5">
      <t>こうせい</t>
    </rPh>
    <phoneticPr fontId="2" type="Hiragana"/>
  </si>
  <si>
    <t>演目テーマ</t>
    <rPh sb="0" eb="2">
      <t>エンモク</t>
    </rPh>
    <phoneticPr fontId="2"/>
  </si>
  <si>
    <t>■演目テーマについて</t>
    <rPh sb="1" eb="3">
      <t>エンモク</t>
    </rPh>
    <phoneticPr fontId="2"/>
  </si>
  <si>
    <t>■音楽著作権申請用　使用曲目の調査について</t>
    <rPh sb="1" eb="3">
      <t>オンガク</t>
    </rPh>
    <rPh sb="3" eb="6">
      <t>チョサクケン</t>
    </rPh>
    <rPh sb="6" eb="9">
      <t>シンセイヨウ</t>
    </rPh>
    <rPh sb="10" eb="12">
      <t>シヨウ</t>
    </rPh>
    <rPh sb="12" eb="13">
      <t>キョク</t>
    </rPh>
    <rPh sb="13" eb="14">
      <t>モク</t>
    </rPh>
    <rPh sb="15" eb="17">
      <t>チョウサ</t>
    </rPh>
    <phoneticPr fontId="2"/>
  </si>
  <si>
    <t>※お手数ですが、可能な限り、『日本語』と『原語』の両方で記入してください。
※組曲・メドレーを演奏の場合は、楽章名・メドレーのすべての曲目を必ず記入してください。</t>
    <phoneticPr fontId="2"/>
  </si>
  <si>
    <t>【九州マーチングバンド協会事務局】書類提出先</t>
    <rPh sb="1" eb="3">
      <t>キュウシュウ</t>
    </rPh>
    <rPh sb="11" eb="13">
      <t>キョウカイ</t>
    </rPh>
    <rPh sb="17" eb="19">
      <t>ショルイ</t>
    </rPh>
    <rPh sb="19" eb="21">
      <t>テイシュツ</t>
    </rPh>
    <rPh sb="21" eb="22">
      <t>サキ</t>
    </rPh>
    <phoneticPr fontId="2"/>
  </si>
  <si>
    <t>【九州マーチングバンド協会事務局】書類提出先</t>
    <rPh sb="1" eb="3">
      <t>キュウシュウ</t>
    </rPh>
    <rPh sb="11" eb="13">
      <t>キョウカイ</t>
    </rPh>
    <phoneticPr fontId="2"/>
  </si>
  <si>
    <t>　演技者の名前を入力してください。</t>
    <rPh sb="1" eb="4">
      <t>エンギシャ</t>
    </rPh>
    <rPh sb="5" eb="7">
      <t>ナマエ</t>
    </rPh>
    <rPh sb="8" eb="10">
      <t>ニュウリョク</t>
    </rPh>
    <phoneticPr fontId="2"/>
  </si>
  <si>
    <t>年少</t>
    <rPh sb="0" eb="2">
      <t>ネンショウ</t>
    </rPh>
    <phoneticPr fontId="38"/>
  </si>
  <si>
    <t>年中</t>
    <rPh sb="0" eb="2">
      <t>ネンチュウ</t>
    </rPh>
    <phoneticPr fontId="38"/>
  </si>
  <si>
    <t>年長</t>
    <rPh sb="0" eb="2">
      <t>ネンチョウ</t>
    </rPh>
    <phoneticPr fontId="38"/>
  </si>
  <si>
    <t>小１</t>
  </si>
  <si>
    <t>小２</t>
  </si>
  <si>
    <t>小３</t>
  </si>
  <si>
    <t>小４</t>
  </si>
  <si>
    <t>小５</t>
  </si>
  <si>
    <t>小６</t>
  </si>
  <si>
    <t>中１</t>
  </si>
  <si>
    <t>中２</t>
  </si>
  <si>
    <t>中３</t>
  </si>
  <si>
    <t>高１</t>
  </si>
  <si>
    <t>高２</t>
  </si>
  <si>
    <t>高３</t>
  </si>
  <si>
    <t>大１</t>
  </si>
  <si>
    <t>大２</t>
  </si>
  <si>
    <t>大３</t>
  </si>
  <si>
    <t>大４</t>
  </si>
  <si>
    <t>なし</t>
  </si>
  <si>
    <t>-</t>
  </si>
  <si>
    <t>-</t>
    <phoneticPr fontId="2"/>
  </si>
  <si>
    <t>学年</t>
    <rPh sb="0" eb="2">
      <t>ガクネン</t>
    </rPh>
    <phoneticPr fontId="2"/>
  </si>
  <si>
    <t>男</t>
    <rPh sb="0" eb="1">
      <t>オトコ</t>
    </rPh>
    <phoneticPr fontId="2"/>
  </si>
  <si>
    <t>女</t>
    <rPh sb="0" eb="1">
      <t>オンナ</t>
    </rPh>
    <phoneticPr fontId="2"/>
  </si>
  <si>
    <t>■構成メンバー　　　※氏名・学年・性別を入力して下さい。</t>
    <rPh sb="17" eb="19">
      <t>セイベツ</t>
    </rPh>
    <phoneticPr fontId="2"/>
  </si>
  <si>
    <t>■プログラム掲載について</t>
  </si>
  <si>
    <t>・プログラムに構成メンバーの氏名を掲載します。</t>
  </si>
  <si>
    <t>・未成年の場合は、保護者に承諾を得て下さい。</t>
    <phoneticPr fontId="2"/>
  </si>
  <si>
    <t>・演技者と登録引率者が重複することはありません。</t>
    <rPh sb="1" eb="4">
      <t>エンギシャ</t>
    </rPh>
    <phoneticPr fontId="2"/>
  </si>
  <si>
    <t>・氏名入力は、名字と名前の間に必ず全角スペースを入れて下さい。</t>
    <phoneticPr fontId="2"/>
  </si>
  <si>
    <t>・氏名入力後は学年・性別を選択して下さい。</t>
    <rPh sb="10" eb="12">
      <t>セイベツ</t>
    </rPh>
    <phoneticPr fontId="2"/>
  </si>
  <si>
    <t>・学年がない場合(一般)は「なし」を選択してください。</t>
    <rPh sb="9" eb="11">
      <t>イッパン</t>
    </rPh>
    <phoneticPr fontId="2"/>
  </si>
  <si>
    <t>※複数の方を入力の場合は名前と名前の間に・を入力して下さい。</t>
    <rPh sb="1" eb="3">
      <t>フクスウ</t>
    </rPh>
    <rPh sb="4" eb="5">
      <t>カタ</t>
    </rPh>
    <rPh sb="6" eb="8">
      <t>ニュウリョク</t>
    </rPh>
    <rPh sb="9" eb="11">
      <t>バアイ</t>
    </rPh>
    <rPh sb="12" eb="14">
      <t>ナマエ</t>
    </rPh>
    <rPh sb="15" eb="17">
      <t>ナマエ</t>
    </rPh>
    <rPh sb="18" eb="19">
      <t>アイダ</t>
    </rPh>
    <rPh sb="22" eb="24">
      <t>ニュウリョク</t>
    </rPh>
    <rPh sb="26" eb="27">
      <t>クダ</t>
    </rPh>
    <phoneticPr fontId="2"/>
  </si>
  <si>
    <t>組曲・楽章メドレー・構成曲等</t>
    <rPh sb="0" eb="2">
      <t>クミキョク</t>
    </rPh>
    <rPh sb="3" eb="5">
      <t>ガクショウ</t>
    </rPh>
    <rPh sb="10" eb="12">
      <t>コウセイ</t>
    </rPh>
    <rPh sb="12" eb="13">
      <t>キョク</t>
    </rPh>
    <rPh sb="13" eb="14">
      <t>トウ</t>
    </rPh>
    <phoneticPr fontId="2"/>
  </si>
  <si>
    <t>Ⓐ　参 加 申 込 書</t>
    <rPh sb="2" eb="3">
      <t>サン</t>
    </rPh>
    <rPh sb="4" eb="5">
      <t>カ</t>
    </rPh>
    <rPh sb="6" eb="7">
      <t>サル</t>
    </rPh>
    <rPh sb="8" eb="9">
      <t>コミ</t>
    </rPh>
    <rPh sb="10" eb="11">
      <t>ショ</t>
    </rPh>
    <phoneticPr fontId="2"/>
  </si>
  <si>
    <t>Ⓑ　演技者登録書</t>
    <rPh sb="2" eb="5">
      <t>エンギシャ</t>
    </rPh>
    <rPh sb="5" eb="7">
      <t>トウロク</t>
    </rPh>
    <rPh sb="7" eb="8">
      <t>ショ</t>
    </rPh>
    <phoneticPr fontId="2"/>
  </si>
  <si>
    <t>参加部門</t>
    <rPh sb="0" eb="2">
      <t>サンカ</t>
    </rPh>
    <rPh sb="2" eb="4">
      <t>ブモン</t>
    </rPh>
    <phoneticPr fontId="2"/>
  </si>
  <si>
    <t>《テーマ》</t>
    <phoneticPr fontId="2"/>
  </si>
  <si>
    <t>《指導・構成》</t>
    <rPh sb="1" eb="3">
      <t>シドウ</t>
    </rPh>
    <rPh sb="4" eb="6">
      <t>コウセイ</t>
    </rPh>
    <phoneticPr fontId="2"/>
  </si>
  <si>
    <t>《メンバー》</t>
    <phoneticPr fontId="2"/>
  </si>
  <si>
    <t>使用項目</t>
    <rPh sb="0" eb="2">
      <t>シヨウ</t>
    </rPh>
    <rPh sb="2" eb="4">
      <t>コウモク</t>
    </rPh>
    <phoneticPr fontId="2"/>
  </si>
  <si>
    <t>使用方法</t>
    <rPh sb="0" eb="2">
      <t>シヨウ</t>
    </rPh>
    <rPh sb="2" eb="4">
      <t>ホウホウ</t>
    </rPh>
    <phoneticPr fontId="2"/>
  </si>
  <si>
    <t>【特殊効果】</t>
    <rPh sb="1" eb="3">
      <t>トクシュ</t>
    </rPh>
    <rPh sb="3" eb="5">
      <t>コウカ</t>
    </rPh>
    <phoneticPr fontId="2"/>
  </si>
  <si>
    <t>・フラッシュ等特殊効果</t>
  </si>
  <si>
    <t>・サイレン・ブザー等、モール装着のフープバトン等。</t>
  </si>
  <si>
    <t>　　　　実行委員長・審査委員長　殿</t>
    <rPh sb="4" eb="6">
      <t>ジッコウ</t>
    </rPh>
    <rPh sb="6" eb="9">
      <t>イインチョウ</t>
    </rPh>
    <rPh sb="10" eb="12">
      <t>シンサ</t>
    </rPh>
    <rPh sb="12" eb="15">
      <t>イインチョウ</t>
    </rPh>
    <rPh sb="16" eb="17">
      <t>ドノ</t>
    </rPh>
    <phoneticPr fontId="2"/>
  </si>
  <si>
    <t>【器　　物】</t>
    <rPh sb="1" eb="2">
      <t>ウツワ</t>
    </rPh>
    <rPh sb="4" eb="5">
      <t>モノ</t>
    </rPh>
    <phoneticPr fontId="2"/>
  </si>
  <si>
    <t>㊞</t>
    <phoneticPr fontId="2"/>
  </si>
  <si>
    <t>㊞</t>
    <phoneticPr fontId="50"/>
  </si>
  <si>
    <t>団体名：</t>
    <phoneticPr fontId="50"/>
  </si>
  <si>
    <t>責任者：</t>
    <phoneticPr fontId="50"/>
  </si>
  <si>
    <t>Ⓒ 特殊効果・器物申請書</t>
    <rPh sb="2" eb="4">
      <t>トクシュ</t>
    </rPh>
    <rPh sb="4" eb="6">
      <t>コウカ</t>
    </rPh>
    <rPh sb="9" eb="12">
      <t>シンセイショ</t>
    </rPh>
    <phoneticPr fontId="2"/>
  </si>
  <si>
    <t>Ⓓ 手具器物誓約書</t>
    <rPh sb="2" eb="3">
      <t>テ</t>
    </rPh>
    <rPh sb="3" eb="4">
      <t>グ</t>
    </rPh>
    <rPh sb="4" eb="6">
      <t>キブツ</t>
    </rPh>
    <phoneticPr fontId="50"/>
  </si>
  <si>
    <t>Ⓔプログラム掲載項目</t>
    <rPh sb="6" eb="8">
      <t>ケイサイ</t>
    </rPh>
    <rPh sb="8" eb="10">
      <t>コウモク</t>
    </rPh>
    <phoneticPr fontId="2"/>
  </si>
  <si>
    <t>申込数</t>
    <rPh sb="0" eb="2">
      <t>モウシコミ</t>
    </rPh>
    <rPh sb="2" eb="3">
      <t>スウ</t>
    </rPh>
    <phoneticPr fontId="2"/>
  </si>
  <si>
    <t>科　目</t>
    <rPh sb="0" eb="1">
      <t>カ</t>
    </rPh>
    <rPh sb="2" eb="3">
      <t>メ</t>
    </rPh>
    <phoneticPr fontId="2"/>
  </si>
  <si>
    <t>単　価</t>
    <rPh sb="0" eb="1">
      <t>タン</t>
    </rPh>
    <rPh sb="2" eb="3">
      <t>アタイ</t>
    </rPh>
    <phoneticPr fontId="2"/>
  </si>
  <si>
    <t>金　額</t>
    <rPh sb="0" eb="1">
      <t>キン</t>
    </rPh>
    <rPh sb="2" eb="3">
      <t>ガク</t>
    </rPh>
    <phoneticPr fontId="2"/>
  </si>
  <si>
    <t>予約プログラム</t>
    <rPh sb="0" eb="2">
      <t>ヨヤク</t>
    </rPh>
    <phoneticPr fontId="2"/>
  </si>
  <si>
    <t>個人参加費（演技者）</t>
    <rPh sb="0" eb="2">
      <t>コジン</t>
    </rPh>
    <rPh sb="2" eb="5">
      <t>サンカヒ</t>
    </rPh>
    <phoneticPr fontId="2"/>
  </si>
  <si>
    <t>参加諸費用合計金額</t>
    <rPh sb="0" eb="2">
      <t>サンカ</t>
    </rPh>
    <rPh sb="2" eb="3">
      <t>ショ</t>
    </rPh>
    <rPh sb="3" eb="5">
      <t>ヒヨウ</t>
    </rPh>
    <rPh sb="5" eb="9">
      <t>ゴウケイキンガク</t>
    </rPh>
    <phoneticPr fontId="2"/>
  </si>
  <si>
    <t>■「参加諸費用」郵便局振込口座</t>
    <rPh sb="2" eb="4">
      <t>サンカ</t>
    </rPh>
    <rPh sb="4" eb="5">
      <t>ショ</t>
    </rPh>
    <rPh sb="5" eb="7">
      <t>ヒヨウ</t>
    </rPh>
    <rPh sb="8" eb="11">
      <t>ユウビンキョク</t>
    </rPh>
    <rPh sb="11" eb="13">
      <t>フリコミ</t>
    </rPh>
    <rPh sb="13" eb="15">
      <t>コウザ</t>
    </rPh>
    <phoneticPr fontId="2"/>
  </si>
  <si>
    <t>記号１７４７０　番号４５３７１５６１</t>
    <rPh sb="0" eb="2">
      <t>キゴウ</t>
    </rPh>
    <rPh sb="8" eb="10">
      <t>バンゴウ</t>
    </rPh>
    <phoneticPr fontId="2"/>
  </si>
  <si>
    <t>九州マーチングバンド協会</t>
  </si>
  <si>
    <t>※ゆうちょ銀行以外の金融機関から振り込まれる場合</t>
    <rPh sb="5" eb="7">
      <t>ギンコウ</t>
    </rPh>
    <rPh sb="7" eb="9">
      <t>イガイ</t>
    </rPh>
    <rPh sb="10" eb="12">
      <t>キンユウ</t>
    </rPh>
    <rPh sb="12" eb="14">
      <t>キカン</t>
    </rPh>
    <rPh sb="16" eb="17">
      <t>フ</t>
    </rPh>
    <rPh sb="18" eb="19">
      <t>コ</t>
    </rPh>
    <rPh sb="22" eb="24">
      <t>バアイ</t>
    </rPh>
    <phoneticPr fontId="2"/>
  </si>
  <si>
    <t>【店名】七四八（読み：ななよんはち）　【店番】７４８</t>
    <rPh sb="1" eb="3">
      <t>テンメイ</t>
    </rPh>
    <rPh sb="4" eb="5">
      <t>ナナ</t>
    </rPh>
    <rPh sb="5" eb="6">
      <t>ヨン</t>
    </rPh>
    <rPh sb="6" eb="7">
      <t>ハチ</t>
    </rPh>
    <rPh sb="8" eb="9">
      <t>ヨ</t>
    </rPh>
    <rPh sb="20" eb="22">
      <t>テンバン</t>
    </rPh>
    <phoneticPr fontId="2"/>
  </si>
  <si>
    <t>【預金種目】普通預金　　【口座番号】４５３７１５６</t>
    <rPh sb="1" eb="3">
      <t>ヨキン</t>
    </rPh>
    <rPh sb="3" eb="5">
      <t>シュモク</t>
    </rPh>
    <rPh sb="6" eb="8">
      <t>フツウ</t>
    </rPh>
    <rPh sb="8" eb="10">
      <t>ヨキン</t>
    </rPh>
    <rPh sb="13" eb="15">
      <t>コウザ</t>
    </rPh>
    <rPh sb="15" eb="17">
      <t>バンゴウ</t>
    </rPh>
    <phoneticPr fontId="2"/>
  </si>
  <si>
    <t>3.【構成メンバー入力シート】</t>
    <rPh sb="3" eb="5">
      <t>コウセイ</t>
    </rPh>
    <phoneticPr fontId="2"/>
  </si>
  <si>
    <t>2.【演奏曲情報入力シート】</t>
    <rPh sb="3" eb="5">
      <t>エンソウ</t>
    </rPh>
    <rPh sb="5" eb="6">
      <t>キョク</t>
    </rPh>
    <rPh sb="6" eb="8">
      <t>ジョウホウ</t>
    </rPh>
    <rPh sb="8" eb="10">
      <t>ニュウリョク</t>
    </rPh>
    <phoneticPr fontId="2"/>
  </si>
  <si>
    <t>次に　2.【演奏曲情報入力シート】　を入力してください。</t>
    <rPh sb="0" eb="1">
      <t>ツギ</t>
    </rPh>
    <rPh sb="19" eb="21">
      <t>ニュウリョク</t>
    </rPh>
    <phoneticPr fontId="2"/>
  </si>
  <si>
    <t>次に　3.【構成メンバー入力シート】　を入力してください。</t>
    <rPh sb="0" eb="1">
      <t>ツギ</t>
    </rPh>
    <rPh sb="20" eb="22">
      <t>ニュウリョク</t>
    </rPh>
    <phoneticPr fontId="2"/>
  </si>
  <si>
    <t>■入力について</t>
    <rPh sb="1" eb="3">
      <t>ニュウリョク</t>
    </rPh>
    <phoneticPr fontId="2"/>
  </si>
  <si>
    <t>・名前は直接入力するか、団員（部員）名簿などExcelで</t>
    <rPh sb="1" eb="3">
      <t>ナマエ</t>
    </rPh>
    <rPh sb="4" eb="8">
      <t>チョクセツニュウリョク</t>
    </rPh>
    <phoneticPr fontId="2"/>
  </si>
  <si>
    <t>・学年、性別など同じものの入力は、コピーができます。</t>
    <rPh sb="1" eb="3">
      <t>ガクネン</t>
    </rPh>
    <rPh sb="4" eb="6">
      <t>セイベツ</t>
    </rPh>
    <rPh sb="8" eb="9">
      <t>オナ</t>
    </rPh>
    <rPh sb="13" eb="15">
      <t>ニュウリョク</t>
    </rPh>
    <phoneticPr fontId="2"/>
  </si>
  <si>
    <t>　作成しているものがある場合は、データ貼付けができます。</t>
    <rPh sb="19" eb="21">
      <t>ハリツ</t>
    </rPh>
    <phoneticPr fontId="2"/>
  </si>
  <si>
    <t>1.【参加申込入力シート】</t>
    <phoneticPr fontId="2"/>
  </si>
  <si>
    <t>2.【演奏曲情報入力シート】</t>
    <phoneticPr fontId="2"/>
  </si>
  <si>
    <t>3.【構成メンバー入力シート】</t>
    <phoneticPr fontId="2"/>
  </si>
  <si>
    <t>■ 大会参加申込書作成について</t>
    <rPh sb="2" eb="4">
      <t>タイカイ</t>
    </rPh>
    <rPh sb="4" eb="6">
      <t>サンカ</t>
    </rPh>
    <rPh sb="6" eb="8">
      <t>モウシコミ</t>
    </rPh>
    <rPh sb="8" eb="9">
      <t>ショ</t>
    </rPh>
    <rPh sb="9" eb="11">
      <t>サクセイ</t>
    </rPh>
    <phoneticPr fontId="2"/>
  </si>
  <si>
    <t>Ⓒ特殊効果申請書(入力・印刷)</t>
    <phoneticPr fontId="2"/>
  </si>
  <si>
    <t>Ⓓ手具器物誓約書(入力・印刷)</t>
    <phoneticPr fontId="2"/>
  </si>
  <si>
    <t>１～３入力シートとⒸⒹに必要事項を入力してください。</t>
    <rPh sb="3" eb="5">
      <t>ニュウリョク</t>
    </rPh>
    <rPh sb="12" eb="14">
      <t>ヒツヨウ</t>
    </rPh>
    <rPh sb="14" eb="16">
      <t>ジコウ</t>
    </rPh>
    <rPh sb="17" eb="19">
      <t>ニュウリョク</t>
    </rPh>
    <phoneticPr fontId="2"/>
  </si>
  <si>
    <t>入力の後、データ送信、提出書類を印刷して送付してください。</t>
    <rPh sb="0" eb="2">
      <t>ニュウリョク</t>
    </rPh>
    <rPh sb="3" eb="4">
      <t>ノチ</t>
    </rPh>
    <rPh sb="8" eb="10">
      <t>ソウシン</t>
    </rPh>
    <rPh sb="11" eb="13">
      <t>テイシュツ</t>
    </rPh>
    <rPh sb="13" eb="15">
      <t>ショルイ</t>
    </rPh>
    <rPh sb="16" eb="18">
      <t>インサツ</t>
    </rPh>
    <rPh sb="20" eb="22">
      <t>ソウフ</t>
    </rPh>
    <phoneticPr fontId="2"/>
  </si>
  <si>
    <t>【提出必要書類一覧】</t>
    <rPh sb="1" eb="3">
      <t>テイシュツ</t>
    </rPh>
    <rPh sb="3" eb="5">
      <t>ヒツヨウ</t>
    </rPh>
    <rPh sb="5" eb="7">
      <t>ショルイ</t>
    </rPh>
    <rPh sb="7" eb="9">
      <t>イチラン</t>
    </rPh>
    <phoneticPr fontId="2"/>
  </si>
  <si>
    <t>【大会参加申込書表紙】</t>
    <rPh sb="1" eb="3">
      <t>タイカイ</t>
    </rPh>
    <rPh sb="3" eb="5">
      <t>サンカ</t>
    </rPh>
    <rPh sb="5" eb="8">
      <t>モウシコミショ</t>
    </rPh>
    <rPh sb="8" eb="10">
      <t>ヒョウシ</t>
    </rPh>
    <phoneticPr fontId="2"/>
  </si>
  <si>
    <t>団体名：</t>
    <rPh sb="0" eb="2">
      <t>ダンタイ</t>
    </rPh>
    <rPh sb="2" eb="3">
      <t>メイ</t>
    </rPh>
    <phoneticPr fontId="2"/>
  </si>
  <si>
    <t>参加部門：</t>
    <rPh sb="0" eb="2">
      <t>サンカ</t>
    </rPh>
    <rPh sb="2" eb="4">
      <t>ブモン</t>
    </rPh>
    <phoneticPr fontId="2"/>
  </si>
  <si>
    <t>参加申込書データ（このExcelファイル）</t>
    <rPh sb="0" eb="2">
      <t>サンカ</t>
    </rPh>
    <rPh sb="2" eb="5">
      <t>モウシコミショ</t>
    </rPh>
    <phoneticPr fontId="2"/>
  </si>
  <si>
    <t>項目</t>
    <rPh sb="0" eb="2">
      <t>コウモク</t>
    </rPh>
    <phoneticPr fontId="2"/>
  </si>
  <si>
    <t>提出方法</t>
    <rPh sb="0" eb="2">
      <t>テイシュツ</t>
    </rPh>
    <rPh sb="2" eb="4">
      <t>ホウホウ</t>
    </rPh>
    <phoneticPr fontId="2"/>
  </si>
  <si>
    <t>備考</t>
    <rPh sb="0" eb="2">
      <t>ビコウ</t>
    </rPh>
    <phoneticPr fontId="2"/>
  </si>
  <si>
    <t>事前に申請のない取材はお断りさせて頂く場合があります。（著作権、肖像権等の問題。）</t>
  </si>
  <si>
    <t>必ず事前に申請をし、大会時は本部に来て頂き取材可能範囲の確認をお願い致します。</t>
  </si>
  <si>
    <t>＊参加申込書と一緒に提出してください＊</t>
  </si>
  <si>
    <t>承　諾　書</t>
  </si>
  <si>
    <t>大会における撮影（写真、ビデオ、取材による映り込み等）を</t>
  </si>
  <si>
    <t>それらの撮影に関しまして、下記承諾書にご記入の上、提出して下さい。</t>
    <phoneticPr fontId="2"/>
  </si>
  <si>
    <t>テレビ局や新聞社等による団体取材による映り込みについて</t>
    <phoneticPr fontId="2"/>
  </si>
  <si>
    <t>　また、自団体にTV局、新聞社による取材等が同行される場合は、同行社名、人数、目的（掲載内容等）</t>
    <phoneticPr fontId="2"/>
  </si>
  <si>
    <t>団体名：</t>
    <rPh sb="0" eb="2">
      <t>ダンタイ</t>
    </rPh>
    <rPh sb="2" eb="3">
      <t>メイ</t>
    </rPh>
    <phoneticPr fontId="2"/>
  </si>
  <si>
    <t>㊞</t>
    <phoneticPr fontId="2"/>
  </si>
  <si>
    <t>Ⓖ 写真・ビデオ撮影に関する承諾書</t>
    <phoneticPr fontId="2"/>
  </si>
  <si>
    <t>Ⓗ 使用曲明細書</t>
    <rPh sb="2" eb="4">
      <t>シヨウ</t>
    </rPh>
    <rPh sb="4" eb="5">
      <t>キョク</t>
    </rPh>
    <rPh sb="5" eb="8">
      <t>メイサイショ</t>
    </rPh>
    <phoneticPr fontId="2"/>
  </si>
  <si>
    <t>Ⓗ-2演奏利用明細書【メドレー・組曲】④(印刷)</t>
    <phoneticPr fontId="2"/>
  </si>
  <si>
    <t>チェック
欄</t>
    <rPh sb="5" eb="6">
      <t>ラン</t>
    </rPh>
    <phoneticPr fontId="2"/>
  </si>
  <si>
    <t>Ⓐ参加申込書(印刷)</t>
    <phoneticPr fontId="2"/>
  </si>
  <si>
    <t>Ⓑ演技者登録書(印刷)</t>
    <phoneticPr fontId="2"/>
  </si>
  <si>
    <t>Ⓒ特殊効果申請書(入力・印刷)</t>
    <phoneticPr fontId="2"/>
  </si>
  <si>
    <t>Ⓓ手具器物誓約書(入力・印刷)</t>
    <phoneticPr fontId="2"/>
  </si>
  <si>
    <t>Ⓔプログラム掲載項目(印刷)</t>
    <phoneticPr fontId="2"/>
  </si>
  <si>
    <t>Ⓕ参加費・各種購入申込書(印刷)</t>
    <phoneticPr fontId="2"/>
  </si>
  <si>
    <t>Ⓖ撮影に関する承諾書(印刷)</t>
    <phoneticPr fontId="2"/>
  </si>
  <si>
    <t>Ⓗ-1使用曲明細書(印刷)</t>
    <phoneticPr fontId="2"/>
  </si>
  <si>
    <t>Ⓗ-2演奏利用明細書【メドレー・組曲】①(印刷)</t>
    <phoneticPr fontId="2"/>
  </si>
  <si>
    <t>Ⓗ-2演奏利用明細書【メドレー・組曲】②(印刷)</t>
    <phoneticPr fontId="2"/>
  </si>
  <si>
    <t>Ⓗ-2演奏利用明細書【メドレー・組曲】③(印刷)</t>
    <phoneticPr fontId="2"/>
  </si>
  <si>
    <t>メール添付にて送信</t>
    <rPh sb="3" eb="5">
      <t>テンプ</t>
    </rPh>
    <rPh sb="7" eb="9">
      <t>ソウシン</t>
    </rPh>
    <phoneticPr fontId="2"/>
  </si>
  <si>
    <t>印刷して郵送</t>
    <rPh sb="0" eb="2">
      <t>インサツ</t>
    </rPh>
    <rPh sb="4" eb="6">
      <t>ユウソウ</t>
    </rPh>
    <phoneticPr fontId="2"/>
  </si>
  <si>
    <t>所属長印が必要</t>
    <rPh sb="0" eb="3">
      <t>ショゾクチョウ</t>
    </rPh>
    <rPh sb="3" eb="4">
      <t>イン</t>
    </rPh>
    <rPh sb="5" eb="7">
      <t>ヒツヨウ</t>
    </rPh>
    <phoneticPr fontId="2"/>
  </si>
  <si>
    <t>入力・印刷して郵送</t>
    <rPh sb="0" eb="2">
      <t>ニュウリョク</t>
    </rPh>
    <rPh sb="3" eb="5">
      <t>インサツ</t>
    </rPh>
    <rPh sb="7" eb="9">
      <t>ユウソウ</t>
    </rPh>
    <phoneticPr fontId="2"/>
  </si>
  <si>
    <t>責任者印が必要</t>
    <rPh sb="0" eb="3">
      <t>セキニンシャ</t>
    </rPh>
    <rPh sb="3" eb="4">
      <t>イン</t>
    </rPh>
    <rPh sb="5" eb="7">
      <t>ヒツヨウ</t>
    </rPh>
    <phoneticPr fontId="2"/>
  </si>
  <si>
    <t>※参加諸経費の振込</t>
    <rPh sb="1" eb="3">
      <t>サンカ</t>
    </rPh>
    <rPh sb="3" eb="4">
      <t>ショ</t>
    </rPh>
    <rPh sb="4" eb="6">
      <t>ケイヒ</t>
    </rPh>
    <rPh sb="7" eb="9">
      <t>フリコミ</t>
    </rPh>
    <phoneticPr fontId="2"/>
  </si>
  <si>
    <t>メドレー・組曲を演奏の場合、必要に応じて提出</t>
    <rPh sb="5" eb="7">
      <t>クミキョク</t>
    </rPh>
    <rPh sb="8" eb="10">
      <t>エンソウ</t>
    </rPh>
    <rPh sb="11" eb="13">
      <t>バアイ</t>
    </rPh>
    <rPh sb="14" eb="16">
      <t>ヒツヨウ</t>
    </rPh>
    <rPh sb="17" eb="18">
      <t>オウ</t>
    </rPh>
    <rPh sb="20" eb="22">
      <t>テイシュツ</t>
    </rPh>
    <phoneticPr fontId="2"/>
  </si>
  <si>
    <t>□</t>
  </si>
  <si>
    <t>□</t>
    <phoneticPr fontId="2"/>
  </si>
  <si>
    <t>※提出必要書類を確認して下さい。</t>
    <rPh sb="1" eb="3">
      <t>テイシュツ</t>
    </rPh>
    <rPh sb="3" eb="5">
      <t>ヒツヨウ</t>
    </rPh>
    <rPh sb="5" eb="7">
      <t>ショルイ</t>
    </rPh>
    <rPh sb="8" eb="10">
      <t>カクニン</t>
    </rPh>
    <rPh sb="12" eb="13">
      <t>クダ</t>
    </rPh>
    <phoneticPr fontId="2"/>
  </si>
  <si>
    <t>登録人数</t>
    <rPh sb="0" eb="2">
      <t>トウロク</t>
    </rPh>
    <rPh sb="2" eb="4">
      <t>ニンズウ</t>
    </rPh>
    <phoneticPr fontId="2"/>
  </si>
  <si>
    <t>演技者</t>
    <rPh sb="0" eb="3">
      <t>エンギシャ</t>
    </rPh>
    <phoneticPr fontId="2"/>
  </si>
  <si>
    <t>指揮者</t>
    <rPh sb="0" eb="3">
      <t>シキシャ</t>
    </rPh>
    <phoneticPr fontId="2"/>
  </si>
  <si>
    <t>演技時間</t>
    <rPh sb="0" eb="2">
      <t>エンギ</t>
    </rPh>
    <rPh sb="2" eb="4">
      <t>ジカン</t>
    </rPh>
    <phoneticPr fontId="2"/>
  </si>
  <si>
    <t>本大会プログラム
団体名・指揮者名・出演者名の記載について</t>
    <phoneticPr fontId="2"/>
  </si>
  <si>
    <t>記載責任者：</t>
    <rPh sb="0" eb="5">
      <t>キサイセキニンシャ</t>
    </rPh>
    <phoneticPr fontId="2"/>
  </si>
  <si>
    <t>Ⓕ 参加費・各種購入申込書</t>
    <rPh sb="2" eb="5">
      <t>サンカヒ</t>
    </rPh>
    <rPh sb="6" eb="8">
      <t>カクシュ</t>
    </rPh>
    <rPh sb="8" eb="10">
      <t>コウニュウ</t>
    </rPh>
    <rPh sb="10" eb="13">
      <t>モウシコミショ</t>
    </rPh>
    <phoneticPr fontId="2"/>
  </si>
  <si>
    <t>九州マーチングバンド協会事務局アドレス　　</t>
    <rPh sb="0" eb="2">
      <t>キュウシュウ</t>
    </rPh>
    <rPh sb="10" eb="12">
      <t>キョウカイ</t>
    </rPh>
    <phoneticPr fontId="2"/>
  </si>
  <si>
    <t>■プログラム掲載、写真およびＤＶＤ等撮影販売・二次使用、テレビ局や新聞社等による団体取材による映り込みについて</t>
    <rPh sb="6" eb="8">
      <t>ケイサイ</t>
    </rPh>
    <rPh sb="17" eb="18">
      <t>ナド</t>
    </rPh>
    <rPh sb="47" eb="48">
      <t>ウツ</t>
    </rPh>
    <rPh sb="49" eb="50">
      <t>コ</t>
    </rPh>
    <phoneticPr fontId="2"/>
  </si>
  <si>
    <t>■参加費・予約プログラム・団体予約チケットについて</t>
    <rPh sb="1" eb="4">
      <t>サンカヒ</t>
    </rPh>
    <rPh sb="5" eb="7">
      <t>ヨヤク</t>
    </rPh>
    <rPh sb="13" eb="15">
      <t>ダンタイ</t>
    </rPh>
    <rPh sb="15" eb="17">
      <t>ヨヤク</t>
    </rPh>
    <phoneticPr fontId="2"/>
  </si>
  <si>
    <t>登　録
引率者</t>
    <rPh sb="0" eb="1">
      <t>ノボル</t>
    </rPh>
    <rPh sb="2" eb="3">
      <t>ロク</t>
    </rPh>
    <rPh sb="4" eb="7">
      <t>インソツシャ</t>
    </rPh>
    <phoneticPr fontId="2"/>
  </si>
  <si>
    <t>枚</t>
    <rPh sb="0" eb="1">
      <t>マイ</t>
    </rPh>
    <phoneticPr fontId="2"/>
  </si>
  <si>
    <t>※録音利用明細書
　イン九州で音源をCD-R等に録音して利用される団体</t>
    <rPh sb="1" eb="3">
      <t>ロクオン</t>
    </rPh>
    <rPh sb="3" eb="5">
      <t>リヨウ</t>
    </rPh>
    <rPh sb="5" eb="8">
      <t>メイサイショ</t>
    </rPh>
    <rPh sb="12" eb="14">
      <t>キュウシュウ</t>
    </rPh>
    <rPh sb="15" eb="17">
      <t>オンゲン</t>
    </rPh>
    <rPh sb="22" eb="23">
      <t>ナド</t>
    </rPh>
    <rPh sb="24" eb="26">
      <t>ロクオン</t>
    </rPh>
    <rPh sb="28" eb="30">
      <t>リヨウ</t>
    </rPh>
    <rPh sb="33" eb="35">
      <t>ダンタイ</t>
    </rPh>
    <phoneticPr fontId="2"/>
  </si>
  <si>
    <t>「録音利用明細書」を書類と一緒に提出</t>
    <rPh sb="1" eb="3">
      <t>ロクオン</t>
    </rPh>
    <rPh sb="3" eb="5">
      <t>リヨウ</t>
    </rPh>
    <rPh sb="5" eb="8">
      <t>メイサイショ</t>
    </rPh>
    <rPh sb="10" eb="12">
      <t>ショルイ</t>
    </rPh>
    <rPh sb="13" eb="15">
      <t>イッショ</t>
    </rPh>
    <rPh sb="16" eb="18">
      <t>テイシュツ</t>
    </rPh>
    <phoneticPr fontId="2"/>
  </si>
  <si>
    <r>
      <t>は、</t>
    </r>
    <r>
      <rPr>
        <b/>
        <sz val="12"/>
        <color rgb="FFFF0000"/>
        <rFont val="ＭＳ ゴシック"/>
        <family val="3"/>
        <charset val="128"/>
      </rPr>
      <t>リストより選択</t>
    </r>
    <r>
      <rPr>
        <sz val="12"/>
        <rFont val="ＭＳ ゴシック"/>
        <family val="3"/>
        <charset val="128"/>
      </rPr>
      <t>して入力するところです。▼をクリックし、項目を選択して下さい。</t>
    </r>
    <rPh sb="29" eb="31">
      <t>コウモk</t>
    </rPh>
    <rPh sb="32" eb="34">
      <t>センタk</t>
    </rPh>
    <rPh sb="36" eb="37">
      <t>クダサ</t>
    </rPh>
    <phoneticPr fontId="2"/>
  </si>
  <si>
    <t>　当団体が使用するフラッグ、ポール、バトン、ライフルやセイバー等の手具、及び演技フロアにて使用する楽器や器物関係の全ての物は、フロアを傷付けない物である事を証明致します。</t>
    <rPh sb="1" eb="4">
      <t>トウダn</t>
    </rPh>
    <rPh sb="49" eb="51">
      <t>ガッキ</t>
    </rPh>
    <phoneticPr fontId="50"/>
  </si>
  <si>
    <t>希望する</t>
    <rPh sb="0" eb="2">
      <t>キボ</t>
    </rPh>
    <phoneticPr fontId="2"/>
  </si>
  <si>
    <t>希望しない</t>
    <rPh sb="0" eb="2">
      <t>キボ</t>
    </rPh>
    <phoneticPr fontId="2"/>
  </si>
  <si>
    <t>指導者派遣</t>
    <rPh sb="0" eb="5">
      <t>シド</t>
    </rPh>
    <phoneticPr fontId="2"/>
  </si>
  <si>
    <t>団　体　名</t>
    <rPh sb="0" eb="3">
      <t>ダンタイ</t>
    </rPh>
    <rPh sb="4" eb="5">
      <t>メイ</t>
    </rPh>
    <phoneticPr fontId="2"/>
  </si>
  <si>
    <t>大会</t>
    <rPh sb="0" eb="2">
      <t>タイカイ</t>
    </rPh>
    <phoneticPr fontId="2"/>
  </si>
  <si>
    <t>演技人数</t>
    <rPh sb="0" eb="2">
      <t>エンギ</t>
    </rPh>
    <rPh sb="2" eb="4">
      <t>ニンズウ</t>
    </rPh>
    <phoneticPr fontId="2"/>
  </si>
  <si>
    <t>経費合計</t>
    <rPh sb="0" eb="2">
      <t>ケイヒ</t>
    </rPh>
    <rPh sb="2" eb="4">
      <t>ゴウケイ</t>
    </rPh>
    <phoneticPr fontId="2"/>
  </si>
  <si>
    <t>振込金額</t>
    <rPh sb="0" eb="2">
      <t>フリコミ</t>
    </rPh>
    <rPh sb="2" eb="4">
      <t>キンガク</t>
    </rPh>
    <phoneticPr fontId="2"/>
  </si>
  <si>
    <t>入金日</t>
    <rPh sb="0" eb="2">
      <t>ニュウキン</t>
    </rPh>
    <rPh sb="2" eb="3">
      <t>ニチ</t>
    </rPh>
    <phoneticPr fontId="2"/>
  </si>
  <si>
    <t>器物</t>
    <phoneticPr fontId="2"/>
  </si>
  <si>
    <t>郵便番号</t>
    <rPh sb="0" eb="4">
      <t>ユウビンバンゴウ</t>
    </rPh>
    <phoneticPr fontId="2"/>
  </si>
  <si>
    <t>住所</t>
    <rPh sb="0" eb="2">
      <t>ジュウショ</t>
    </rPh>
    <phoneticPr fontId="2"/>
  </si>
  <si>
    <t>担当者</t>
    <rPh sb="0" eb="3">
      <t>タントウシャ</t>
    </rPh>
    <phoneticPr fontId="2"/>
  </si>
  <si>
    <t>携帯</t>
    <rPh sb="0" eb="2">
      <t>ケイタイ</t>
    </rPh>
    <phoneticPr fontId="2"/>
  </si>
  <si>
    <t>アドレス</t>
    <phoneticPr fontId="2"/>
  </si>
  <si>
    <t>登録引率者</t>
    <rPh sb="0" eb="5">
      <t>トウロk</t>
    </rPh>
    <phoneticPr fontId="2"/>
  </si>
  <si>
    <t>予約プログラム</t>
    <rPh sb="0" eb="2">
      <t>ヨヤクプr</t>
    </rPh>
    <phoneticPr fontId="2"/>
  </si>
  <si>
    <t>参加費合計</t>
    <rPh sb="0" eb="3">
      <t>サンk</t>
    </rPh>
    <rPh sb="3" eb="5">
      <t>ゴウケイ</t>
    </rPh>
    <phoneticPr fontId="2"/>
  </si>
  <si>
    <t>金額</t>
    <rPh sb="0" eb="2">
      <t>キンガk</t>
    </rPh>
    <phoneticPr fontId="2"/>
  </si>
  <si>
    <t>人数合計</t>
    <rPh sb="0" eb="4">
      <t>ニンズ</t>
    </rPh>
    <phoneticPr fontId="2"/>
  </si>
  <si>
    <t>演奏利用明細</t>
    <rPh sb="0" eb="4">
      <t>エンソ</t>
    </rPh>
    <rPh sb="4" eb="6">
      <t>メイサ</t>
    </rPh>
    <phoneticPr fontId="2"/>
  </si>
  <si>
    <t>録音利用明細</t>
    <rPh sb="0" eb="2">
      <t>ロクオn</t>
    </rPh>
    <rPh sb="2" eb="4">
      <t>リヨ</t>
    </rPh>
    <rPh sb="4" eb="6">
      <t>メイサ</t>
    </rPh>
    <phoneticPr fontId="2"/>
  </si>
  <si>
    <t>誓約書</t>
    <rPh sb="0" eb="3">
      <t>セイヤk</t>
    </rPh>
    <phoneticPr fontId="2"/>
  </si>
  <si>
    <t>名簿</t>
    <rPh sb="0" eb="2">
      <t>メイb</t>
    </rPh>
    <phoneticPr fontId="2"/>
  </si>
  <si>
    <t>携帯</t>
    <rPh sb="0" eb="2">
      <t>ケイタ</t>
    </rPh>
    <phoneticPr fontId="2"/>
  </si>
  <si>
    <t>担当者名 又は 代表者名</t>
    <rPh sb="0" eb="3">
      <t>たんとうしゃ</t>
    </rPh>
    <rPh sb="3" eb="4">
      <t>めい</t>
    </rPh>
    <rPh sb="5" eb="6">
      <t>または</t>
    </rPh>
    <rPh sb="8" eb="11">
      <t>だいひょうしゃ</t>
    </rPh>
    <rPh sb="11" eb="12">
      <t>めい</t>
    </rPh>
    <phoneticPr fontId="2" type="Hiragana"/>
  </si>
  <si>
    <t>許諾</t>
    <rPh sb="0" eb="2">
      <t>キョダk</t>
    </rPh>
    <phoneticPr fontId="2"/>
  </si>
  <si>
    <t>← 団体代表者メールもしくは担当者メール</t>
    <rPh sb="6" eb="7">
      <t>sh</t>
    </rPh>
    <phoneticPr fontId="2"/>
  </si>
  <si>
    <t>Ⓗ-2演奏利用明細書【単曲】(印刷)</t>
    <rPh sb="11" eb="13">
      <t>t</t>
    </rPh>
    <phoneticPr fontId="2"/>
  </si>
  <si>
    <t>おおよその時間を選択</t>
    <rPh sb="8" eb="10">
      <t>センタk</t>
    </rPh>
    <phoneticPr fontId="2"/>
  </si>
  <si>
    <t>参加大会</t>
    <rPh sb="0" eb="2">
      <t>サンカ</t>
    </rPh>
    <rPh sb="2" eb="4">
      <t>タイカ</t>
    </rPh>
    <phoneticPr fontId="2"/>
  </si>
  <si>
    <t>（同時開催の大会に複数の部門に参加される場合は、参加部門ごとに提出して下さい。）</t>
    <rPh sb="1" eb="5">
      <t>ドウj</t>
    </rPh>
    <rPh sb="6" eb="8">
      <t>タイカ</t>
    </rPh>
    <rPh sb="9" eb="11">
      <t>フクス</t>
    </rPh>
    <rPh sb="12" eb="14">
      <t>ブモn</t>
    </rPh>
    <rPh sb="15" eb="17">
      <t>サンk</t>
    </rPh>
    <rPh sb="20" eb="22">
      <t>バア</t>
    </rPh>
    <rPh sb="24" eb="28">
      <t>サンk</t>
    </rPh>
    <rPh sb="31" eb="33">
      <t>テイシュt</t>
    </rPh>
    <rPh sb="35" eb="36">
      <t>クダサ</t>
    </rPh>
    <phoneticPr fontId="2"/>
  </si>
  <si>
    <t>編成</t>
    <rPh sb="0" eb="2">
      <t>ヘンセ</t>
    </rPh>
    <phoneticPr fontId="2"/>
  </si>
  <si>
    <t>※指揮者も含めて記入してください。（順番は最後に記入）</t>
    <rPh sb="1" eb="4">
      <t>シk</t>
    </rPh>
    <rPh sb="5" eb="6">
      <t>フk</t>
    </rPh>
    <rPh sb="8" eb="10">
      <t>キニュ</t>
    </rPh>
    <rPh sb="18" eb="20">
      <t>ジュンバn</t>
    </rPh>
    <rPh sb="21" eb="23">
      <t>サイg</t>
    </rPh>
    <rPh sb="24" eb="26">
      <t>キニュ</t>
    </rPh>
    <phoneticPr fontId="2"/>
  </si>
  <si>
    <t>※【参加申込入力シート】より反映されます。</t>
    <rPh sb="2" eb="4">
      <t>サンカ</t>
    </rPh>
    <rPh sb="4" eb="6">
      <t>モウシコミ</t>
    </rPh>
    <rPh sb="6" eb="8">
      <t>ニュウリョク</t>
    </rPh>
    <rPh sb="14" eb="16">
      <t>ハンエイ</t>
    </rPh>
    <phoneticPr fontId="2"/>
  </si>
  <si>
    <t>※リストから選択して下さい</t>
    <phoneticPr fontId="2"/>
  </si>
  <si>
    <r>
      <t xml:space="preserve">学校・団体名
</t>
    </r>
    <r>
      <rPr>
        <sz val="9"/>
        <rFont val="ＭＳ ゴシック"/>
        <family val="3"/>
        <charset val="128"/>
      </rPr>
      <t>（正式登録名称）</t>
    </r>
    <rPh sb="0" eb="1">
      <t>ガク</t>
    </rPh>
    <rPh sb="1" eb="2">
      <t>コウ</t>
    </rPh>
    <rPh sb="3" eb="5">
      <t>ダンタイ</t>
    </rPh>
    <rPh sb="5" eb="6">
      <t>メイ</t>
    </rPh>
    <rPh sb="8" eb="10">
      <t>セイシキ</t>
    </rPh>
    <rPh sb="10" eb="12">
      <t>トウロk</t>
    </rPh>
    <rPh sb="12" eb="14">
      <t>メイショウ</t>
    </rPh>
    <phoneticPr fontId="2"/>
  </si>
  <si>
    <t>事務局郵便番号</t>
    <rPh sb="0" eb="3">
      <t>ジムキョク</t>
    </rPh>
    <rPh sb="3" eb="7">
      <t>ユウビンバンゴウ</t>
    </rPh>
    <phoneticPr fontId="2"/>
  </si>
  <si>
    <t>事務局宛先</t>
    <rPh sb="0" eb="3">
      <t>ジムキョク</t>
    </rPh>
    <rPh sb="3" eb="5">
      <t>アテサキ</t>
    </rPh>
    <phoneticPr fontId="2"/>
  </si>
  <si>
    <t>事務局名称</t>
    <rPh sb="0" eb="3">
      <t>ジムキョク</t>
    </rPh>
    <rPh sb="3" eb="5">
      <t>メイショウ</t>
    </rPh>
    <phoneticPr fontId="2"/>
  </si>
  <si>
    <t>小島　浩毅（九州協会事務局長）</t>
    <phoneticPr fontId="2"/>
  </si>
  <si>
    <t>事務局連絡先（TEL）</t>
    <rPh sb="0" eb="3">
      <t>ジムキョク</t>
    </rPh>
    <rPh sb="3" eb="6">
      <t>レンラクサキ</t>
    </rPh>
    <phoneticPr fontId="2"/>
  </si>
  <si>
    <t>事務局連絡先（FAX）</t>
    <rPh sb="0" eb="3">
      <t>ジムキョク</t>
    </rPh>
    <rPh sb="3" eb="6">
      <t>レンラクサキ</t>
    </rPh>
    <phoneticPr fontId="2"/>
  </si>
  <si>
    <t>０８０－１７７２－４９２８（事務局長携帯）</t>
    <rPh sb="14" eb="17">
      <t>ジムキョク</t>
    </rPh>
    <rPh sb="18" eb="20">
      <t>ケイタイ</t>
    </rPh>
    <phoneticPr fontId="2"/>
  </si>
  <si>
    <t>事務局住所①</t>
    <rPh sb="0" eb="3">
      <t>ジムキョク</t>
    </rPh>
    <rPh sb="3" eb="5">
      <t>ジュウショ</t>
    </rPh>
    <phoneticPr fontId="2"/>
  </si>
  <si>
    <t>事務局住所②</t>
    <rPh sb="0" eb="3">
      <t>ジムキョク</t>
    </rPh>
    <rPh sb="3" eb="5">
      <t>ジュウショ</t>
    </rPh>
    <phoneticPr fontId="2"/>
  </si>
  <si>
    <t>事務局連作先（E-MAIL）</t>
    <rPh sb="0" eb="3">
      <t>ジムキョク</t>
    </rPh>
    <rPh sb="3" eb="6">
      <t>レンサクサキ</t>
    </rPh>
    <phoneticPr fontId="2"/>
  </si>
  <si>
    <t>jmba_kyushu@yahoo.co.jp</t>
    <phoneticPr fontId="2"/>
  </si>
  <si>
    <t>〒813-0042</t>
    <phoneticPr fontId="2"/>
  </si>
  <si>
    <t>福岡県福岡市東区舞松原3丁目1-15-103</t>
    <phoneticPr fontId="2"/>
  </si>
  <si>
    <t>０９２－７１９－１７７４</t>
    <phoneticPr fontId="2"/>
  </si>
  <si>
    <t>-</t>
    <phoneticPr fontId="2"/>
  </si>
  <si>
    <t>※選択</t>
    <phoneticPr fontId="2"/>
  </si>
  <si>
    <t>個人参加費</t>
    <rPh sb="0" eb="5">
      <t>コジンサンカヒ</t>
    </rPh>
    <phoneticPr fontId="2"/>
  </si>
  <si>
    <t>プログラム料金</t>
    <rPh sb="5" eb="7">
      <t>リョウキン</t>
    </rPh>
    <phoneticPr fontId="2"/>
  </si>
  <si>
    <t>登録引率者数（最大）</t>
    <rPh sb="0" eb="2">
      <t>トウロク</t>
    </rPh>
    <rPh sb="2" eb="5">
      <t>インソツシャ</t>
    </rPh>
    <rPh sb="5" eb="6">
      <t>スウ</t>
    </rPh>
    <rPh sb="7" eb="9">
      <t>サイダイ</t>
    </rPh>
    <phoneticPr fontId="2"/>
  </si>
  <si>
    <t>【一般券】</t>
    <rPh sb="1" eb="3">
      <t>イッパン</t>
    </rPh>
    <rPh sb="3" eb="4">
      <t>ケン</t>
    </rPh>
    <phoneticPr fontId="2"/>
  </si>
  <si>
    <t>【小学生券】</t>
    <rPh sb="1" eb="4">
      <t>ショウガクセイ</t>
    </rPh>
    <rPh sb="4" eb="5">
      <t>ケン</t>
    </rPh>
    <phoneticPr fontId="2"/>
  </si>
  <si>
    <t>※入場券について</t>
    <rPh sb="1" eb="4">
      <t>ニュウジョウケン</t>
    </rPh>
    <phoneticPr fontId="2"/>
  </si>
  <si>
    <t>　客席数には限りがあり、希望枚数すべてが割り当てられない場合もありますのでご了承ください。</t>
    <phoneticPr fontId="2"/>
  </si>
  <si>
    <t>入場料（一般券）</t>
    <rPh sb="0" eb="3">
      <t>ニュウジョウリョウ</t>
    </rPh>
    <rPh sb="4" eb="6">
      <t>イッパン</t>
    </rPh>
    <rPh sb="6" eb="7">
      <t>ケン</t>
    </rPh>
    <phoneticPr fontId="2"/>
  </si>
  <si>
    <t>入場料（小学生券）</t>
    <rPh sb="0" eb="3">
      <t>ニュウジョウリョウ</t>
    </rPh>
    <rPh sb="4" eb="7">
      <t>ショウガクセイ</t>
    </rPh>
    <rPh sb="7" eb="8">
      <t>ケン</t>
    </rPh>
    <phoneticPr fontId="2"/>
  </si>
  <si>
    <t>本大会プログラム　団体名・指揮者名・出演者名の記載について</t>
  </si>
  <si>
    <t>テレビ局や新聞社等による団体取材による映り込みについて</t>
  </si>
  <si>
    <t>台数</t>
    <rPh sb="0" eb="2">
      <t>ダイスウ</t>
    </rPh>
    <phoneticPr fontId="2"/>
  </si>
  <si>
    <t>①</t>
    <phoneticPr fontId="2"/>
  </si>
  <si>
    <t>②</t>
    <phoneticPr fontId="2"/>
  </si>
  <si>
    <t>③</t>
    <phoneticPr fontId="2"/>
  </si>
  <si>
    <t>参加者輸送車両</t>
    <rPh sb="0" eb="3">
      <t>サンカシャ</t>
    </rPh>
    <rPh sb="3" eb="5">
      <t>ユソウ</t>
    </rPh>
    <rPh sb="5" eb="7">
      <t>シャリョウ</t>
    </rPh>
    <phoneticPr fontId="2"/>
  </si>
  <si>
    <t>楽器輸送車両</t>
    <rPh sb="0" eb="2">
      <t>ガッキ</t>
    </rPh>
    <rPh sb="2" eb="4">
      <t>ユソウ</t>
    </rPh>
    <rPh sb="4" eb="6">
      <t>シャリョウ</t>
    </rPh>
    <phoneticPr fontId="2"/>
  </si>
  <si>
    <t>■車両通行申請</t>
    <rPh sb="1" eb="3">
      <t>シャリョウ</t>
    </rPh>
    <rPh sb="3" eb="5">
      <t>ツウコウ</t>
    </rPh>
    <rPh sb="5" eb="7">
      <t>シンセイ</t>
    </rPh>
    <phoneticPr fontId="2"/>
  </si>
  <si>
    <t>車　　種</t>
    <rPh sb="0" eb="1">
      <t>クルマ</t>
    </rPh>
    <rPh sb="3" eb="4">
      <t>シュ</t>
    </rPh>
    <phoneticPr fontId="2"/>
  </si>
  <si>
    <t>※車両通行申請について</t>
    <rPh sb="1" eb="3">
      <t>シャリョウ</t>
    </rPh>
    <rPh sb="3" eb="7">
      <t>ツウコウシンセイ</t>
    </rPh>
    <phoneticPr fontId="2"/>
  </si>
  <si>
    <t>　大会当日に乗り入れる車両について駐車券を発行いたします。</t>
    <rPh sb="1" eb="5">
      <t>タイカイトウジツ</t>
    </rPh>
    <rPh sb="6" eb="7">
      <t>ノ</t>
    </rPh>
    <rPh sb="8" eb="9">
      <t>イ</t>
    </rPh>
    <rPh sb="11" eb="13">
      <t>シャリョウ</t>
    </rPh>
    <rPh sb="17" eb="20">
      <t>チュウシャケン</t>
    </rPh>
    <rPh sb="21" eb="23">
      <t>ハッコウ</t>
    </rPh>
    <phoneticPr fontId="2"/>
  </si>
  <si>
    <r>
      <t>　必要分となる</t>
    </r>
    <r>
      <rPr>
        <b/>
        <u/>
        <sz val="10"/>
        <color rgb="FFFF0000"/>
        <rFont val="HG丸ｺﾞｼｯｸM-PRO"/>
        <family val="3"/>
        <charset val="128"/>
      </rPr>
      <t>大会の出場者</t>
    </r>
    <r>
      <rPr>
        <sz val="10"/>
        <color rgb="FFFF0000"/>
        <rFont val="HG丸ｺﾞｼｯｸM-PRO"/>
        <family val="3"/>
        <charset val="128"/>
      </rPr>
      <t>ならびに</t>
    </r>
    <r>
      <rPr>
        <b/>
        <u/>
        <sz val="10"/>
        <color rgb="FFFF0000"/>
        <rFont val="HG丸ｺﾞｼｯｸM-PRO"/>
        <family val="3"/>
        <charset val="128"/>
      </rPr>
      <t>楽器・器物等</t>
    </r>
    <r>
      <rPr>
        <sz val="10"/>
        <color rgb="FFFF0000"/>
        <rFont val="HG丸ｺﾞｼｯｸM-PRO"/>
        <family val="3"/>
        <charset val="128"/>
      </rPr>
      <t>の輸送車種と台数を入力してください。</t>
    </r>
    <rPh sb="1" eb="4">
      <t>ヒツヨウブン</t>
    </rPh>
    <rPh sb="7" eb="9">
      <t>タイカイ</t>
    </rPh>
    <rPh sb="10" eb="13">
      <t>シュツジョウシャ</t>
    </rPh>
    <rPh sb="17" eb="19">
      <t>ガッキ</t>
    </rPh>
    <rPh sb="20" eb="22">
      <t>キブツ</t>
    </rPh>
    <rPh sb="22" eb="23">
      <t>トウ</t>
    </rPh>
    <rPh sb="24" eb="26">
      <t>ユソウ</t>
    </rPh>
    <rPh sb="26" eb="28">
      <t>シャシュ</t>
    </rPh>
    <rPh sb="29" eb="31">
      <t>ダイスウ</t>
    </rPh>
    <rPh sb="32" eb="34">
      <t>ニュウリョク</t>
    </rPh>
    <phoneticPr fontId="2"/>
  </si>
  <si>
    <t>※自団体にTV局、新聞社による取材等が同行される場合は、同行社名、人数、目的（掲載内容等）を</t>
    <phoneticPr fontId="2"/>
  </si>
  <si>
    <t>　明記した書類も併せて九州協会へ提出してください。</t>
    <phoneticPr fontId="2"/>
  </si>
  <si>
    <t>本大会における当団体の協会広報（ホームページ、公式ＳＮＳ等）での公開および協会指定業者による写真撮影・映像収録・販売について</t>
    <rPh sb="11" eb="13">
      <t>キョウカイ</t>
    </rPh>
    <rPh sb="13" eb="15">
      <t>コウホウ</t>
    </rPh>
    <rPh sb="23" eb="25">
      <t>コウシキ</t>
    </rPh>
    <rPh sb="28" eb="29">
      <t>トウ</t>
    </rPh>
    <rPh sb="32" eb="34">
      <t>コウカイ</t>
    </rPh>
    <rPh sb="37" eb="39">
      <t>キョウカイ</t>
    </rPh>
    <rPh sb="41" eb="43">
      <t>ギョウシャ</t>
    </rPh>
    <rPh sb="51" eb="53">
      <t>エイゾウ</t>
    </rPh>
    <phoneticPr fontId="2"/>
  </si>
  <si>
    <t>どちらも承諾します</t>
    <rPh sb="4" eb="6">
      <t>ショウダク</t>
    </rPh>
    <phoneticPr fontId="2"/>
  </si>
  <si>
    <t>協会広報のみ承諾します</t>
    <rPh sb="0" eb="2">
      <t>キョウカイ</t>
    </rPh>
    <rPh sb="2" eb="4">
      <t>コウホウ</t>
    </rPh>
    <rPh sb="6" eb="8">
      <t>ショウダク</t>
    </rPh>
    <phoneticPr fontId="2"/>
  </si>
  <si>
    <t>指定業者のみ承諾します</t>
    <rPh sb="0" eb="4">
      <t>シテイギョウシャ</t>
    </rPh>
    <rPh sb="6" eb="8">
      <t>ショウダク</t>
    </rPh>
    <phoneticPr fontId="2"/>
  </si>
  <si>
    <t>承諾しません</t>
    <rPh sb="0" eb="2">
      <t>ショウダク</t>
    </rPh>
    <phoneticPr fontId="2"/>
  </si>
  <si>
    <t>（フリガナ）</t>
    <phoneticPr fontId="2"/>
  </si>
  <si>
    <t>参加大会</t>
    <rPh sb="0" eb="2">
      <t>さんか</t>
    </rPh>
    <rPh sb="2" eb="4">
      <t>たいかい</t>
    </rPh>
    <phoneticPr fontId="2" type="Hiragana"/>
  </si>
  <si>
    <t>登録メンバー数</t>
    <rPh sb="0" eb="2">
      <t>トウロク</t>
    </rPh>
    <rPh sb="6" eb="7">
      <t>スウ</t>
    </rPh>
    <phoneticPr fontId="2"/>
  </si>
  <si>
    <t>登録メンバー参加費</t>
    <rPh sb="0" eb="2">
      <t>トウロク</t>
    </rPh>
    <rPh sb="6" eb="9">
      <t>サンカヒ</t>
    </rPh>
    <phoneticPr fontId="2"/>
  </si>
  <si>
    <t>※リストより選択</t>
    <rPh sb="6" eb="8">
      <t>センタク</t>
    </rPh>
    <phoneticPr fontId="2"/>
  </si>
  <si>
    <t>名</t>
    <rPh sb="0" eb="1">
      <t>メイ</t>
    </rPh>
    <phoneticPr fontId="2"/>
  </si>
  <si>
    <t>円</t>
    <rPh sb="0" eb="1">
      <t>エン</t>
    </rPh>
    <phoneticPr fontId="2"/>
  </si>
  <si>
    <r>
      <t>※今後協会からの大会の連絡を受け取ることが可能な</t>
    </r>
    <r>
      <rPr>
        <b/>
        <u/>
        <sz val="10"/>
        <rFont val="HG丸ｺﾞｼｯｸM-PRO"/>
        <family val="3"/>
        <charset val="128"/>
      </rPr>
      <t>担当者のメールアドレス</t>
    </r>
    <r>
      <rPr>
        <sz val="10"/>
        <rFont val="HG丸ｺﾞｼｯｸM-PRO"/>
        <family val="3"/>
        <charset val="128"/>
      </rPr>
      <t>を入力して下さい。</t>
    </r>
    <rPh sb="1" eb="3">
      <t>コンg</t>
    </rPh>
    <rPh sb="3" eb="5">
      <t>キョ</t>
    </rPh>
    <rPh sb="8" eb="10">
      <t>タイカ</t>
    </rPh>
    <rPh sb="11" eb="13">
      <t>レンラk</t>
    </rPh>
    <rPh sb="14" eb="15">
      <t>ウk</t>
    </rPh>
    <rPh sb="21" eb="23">
      <t>カノ</t>
    </rPh>
    <rPh sb="36" eb="38">
      <t>ニュウry</t>
    </rPh>
    <rPh sb="40" eb="41">
      <t>クダサ</t>
    </rPh>
    <phoneticPr fontId="2"/>
  </si>
  <si>
    <t>理事長名</t>
    <rPh sb="0" eb="3">
      <t>リジチョウ</t>
    </rPh>
    <rPh sb="3" eb="4">
      <t>メイ</t>
    </rPh>
    <phoneticPr fontId="2"/>
  </si>
  <si>
    <t>徳永　義昭</t>
    <rPh sb="0" eb="2">
      <t>トクナガ</t>
    </rPh>
    <rPh sb="3" eb="5">
      <t>ヨシアキ</t>
    </rPh>
    <phoneticPr fontId="2"/>
  </si>
  <si>
    <t>本大会における当団体の協会広報（ホームページ、公式ＳＮＳ等）での公開および協会指定業者による写真撮影・映像収録・販売について</t>
    <phoneticPr fontId="2"/>
  </si>
  <si>
    <t>枚</t>
    <rPh sb="0" eb="1">
      <t>マイ</t>
    </rPh>
    <phoneticPr fontId="2"/>
  </si>
  <si>
    <t>入場券希望枚数</t>
    <rPh sb="0" eb="3">
      <t>ニュウジョウケン</t>
    </rPh>
    <rPh sb="3" eb="5">
      <t>キボウ</t>
    </rPh>
    <rPh sb="5" eb="7">
      <t>マイスウ</t>
    </rPh>
    <phoneticPr fontId="2"/>
  </si>
  <si>
    <t>【一般券】</t>
    <rPh sb="3" eb="4">
      <t>ケn</t>
    </rPh>
    <phoneticPr fontId="2"/>
  </si>
  <si>
    <t>【小学生券】</t>
    <rPh sb="1" eb="4">
      <t>ショウガクセイ</t>
    </rPh>
    <rPh sb="4" eb="5">
      <t>ケn</t>
    </rPh>
    <phoneticPr fontId="2"/>
  </si>
  <si>
    <t>車両申請</t>
    <rPh sb="0" eb="4">
      <t>シャリョウシンセイ</t>
    </rPh>
    <phoneticPr fontId="2"/>
  </si>
  <si>
    <t>登録メンバー
輸送車両</t>
    <rPh sb="0" eb="2">
      <t>トウロク</t>
    </rPh>
    <rPh sb="7" eb="9">
      <t>ユソウ</t>
    </rPh>
    <rPh sb="9" eb="11">
      <t>シャリョウ</t>
    </rPh>
    <phoneticPr fontId="2"/>
  </si>
  <si>
    <t>楽器・器物等
輸送車両</t>
    <rPh sb="0" eb="2">
      <t>ガッキ</t>
    </rPh>
    <rPh sb="3" eb="5">
      <t>キブツ</t>
    </rPh>
    <rPh sb="5" eb="6">
      <t>トウ</t>
    </rPh>
    <rPh sb="7" eb="11">
      <t>ユソウシャリョウ</t>
    </rPh>
    <phoneticPr fontId="2"/>
  </si>
  <si>
    <t>入場券希望
（一般）</t>
    <rPh sb="0" eb="3">
      <t>ニュウジョウケン</t>
    </rPh>
    <rPh sb="3" eb="5">
      <t>キボウ</t>
    </rPh>
    <rPh sb="7" eb="9">
      <t>イッパン</t>
    </rPh>
    <phoneticPr fontId="2"/>
  </si>
  <si>
    <t>入場券希望
（小学生）</t>
    <rPh sb="0" eb="3">
      <t>ニュウジョウケン</t>
    </rPh>
    <rPh sb="3" eb="5">
      <t>キボウ</t>
    </rPh>
    <rPh sb="7" eb="10">
      <t>ショウガクセイ</t>
    </rPh>
    <phoneticPr fontId="2"/>
  </si>
  <si>
    <t>登録メンバー
輸送車両①</t>
    <rPh sb="0" eb="2">
      <t>トウロク</t>
    </rPh>
    <rPh sb="7" eb="9">
      <t>ユソウ</t>
    </rPh>
    <rPh sb="9" eb="11">
      <t>シャリョウ</t>
    </rPh>
    <phoneticPr fontId="2"/>
  </si>
  <si>
    <t>台数①</t>
    <rPh sb="0" eb="2">
      <t>ダイス</t>
    </rPh>
    <phoneticPr fontId="2"/>
  </si>
  <si>
    <t>登録メンバー
輸送車両②</t>
    <rPh sb="0" eb="2">
      <t>トウロク</t>
    </rPh>
    <rPh sb="7" eb="9">
      <t>ユソウ</t>
    </rPh>
    <rPh sb="9" eb="11">
      <t>シャリョウ</t>
    </rPh>
    <phoneticPr fontId="2"/>
  </si>
  <si>
    <t>台数②</t>
    <rPh sb="0" eb="2">
      <t>ダイス</t>
    </rPh>
    <phoneticPr fontId="2"/>
  </si>
  <si>
    <t>登録メンバー
輸送車両③</t>
    <rPh sb="0" eb="2">
      <t>トウロク</t>
    </rPh>
    <rPh sb="7" eb="9">
      <t>ユソウ</t>
    </rPh>
    <rPh sb="9" eb="11">
      <t>シャリョウ</t>
    </rPh>
    <phoneticPr fontId="2"/>
  </si>
  <si>
    <t>台数③</t>
    <rPh sb="0" eb="2">
      <t>ダイス</t>
    </rPh>
    <phoneticPr fontId="2"/>
  </si>
  <si>
    <t>台数 (1)</t>
    <rPh sb="0" eb="2">
      <t>ダイス</t>
    </rPh>
    <phoneticPr fontId="2"/>
  </si>
  <si>
    <t>楽器・器物等
輸送車両 (1)</t>
    <rPh sb="0" eb="2">
      <t>ガッキ</t>
    </rPh>
    <rPh sb="3" eb="5">
      <t>キブツ</t>
    </rPh>
    <rPh sb="5" eb="6">
      <t>トウ</t>
    </rPh>
    <rPh sb="7" eb="11">
      <t>ユソウシャリョウ</t>
    </rPh>
    <phoneticPr fontId="2"/>
  </si>
  <si>
    <t>楽器・器物等
輸送車両 (2)</t>
    <rPh sb="0" eb="2">
      <t>ガッキ</t>
    </rPh>
    <rPh sb="3" eb="5">
      <t>キブツ</t>
    </rPh>
    <rPh sb="5" eb="6">
      <t>トウ</t>
    </rPh>
    <rPh sb="7" eb="11">
      <t>ユソウシャリョウ</t>
    </rPh>
    <phoneticPr fontId="2"/>
  </si>
  <si>
    <t>台数 (2)</t>
    <rPh sb="0" eb="2">
      <t>ダイス</t>
    </rPh>
    <phoneticPr fontId="2"/>
  </si>
  <si>
    <t>支　部：</t>
    <rPh sb="0" eb="1">
      <t>シ</t>
    </rPh>
    <rPh sb="2" eb="3">
      <t>ブ</t>
    </rPh>
    <phoneticPr fontId="2"/>
  </si>
  <si>
    <t>（撮影を承諾されない団体は、業者による撮影を行いません。）</t>
    <phoneticPr fontId="2"/>
  </si>
  <si>
    <t>を明記した書類を九州協会へ提出して下さい。（様式はありません。各団体にてご準備下さい。）</t>
    <rPh sb="5" eb="7">
      <t>ショルイ</t>
    </rPh>
    <phoneticPr fontId="2"/>
  </si>
  <si>
    <t>ＳＮＳの掲載、テレビ局や新聞社等による団体取材により、映像等への映り込みが発生する可能性もあります。</t>
    <phoneticPr fontId="2"/>
  </si>
  <si>
    <t>　今大会は写真・ビデオの本協会指定の撮影業者が入ります。また、本協会広報による公式ホームページや公式</t>
    <rPh sb="12" eb="15">
      <t>ホンキョウカイ</t>
    </rPh>
    <rPh sb="15" eb="17">
      <t>シテイ</t>
    </rPh>
    <rPh sb="18" eb="20">
      <t>サツエイ</t>
    </rPh>
    <rPh sb="31" eb="34">
      <t>ホンキョウカイ</t>
    </rPh>
    <rPh sb="34" eb="36">
      <t>コウホウ</t>
    </rPh>
    <rPh sb="39" eb="41">
      <t>コウシキ</t>
    </rPh>
    <phoneticPr fontId="2"/>
  </si>
  <si>
    <t>（フリガナ）</t>
    <phoneticPr fontId="2"/>
  </si>
  <si>
    <t>※選択</t>
  </si>
  <si>
    <t>本大会における当団体の協会広報（ホームページ、公式ＳＮＳ等）での</t>
    <phoneticPr fontId="2"/>
  </si>
  <si>
    <t>公開、および協会指定業者による写真撮影・映像収録・販売について、</t>
    <phoneticPr fontId="2"/>
  </si>
  <si>
    <t>プログラム記載</t>
    <rPh sb="5" eb="7">
      <t>キサイ</t>
    </rPh>
    <phoneticPr fontId="2"/>
  </si>
  <si>
    <t>団体取材</t>
    <rPh sb="0" eb="4">
      <t>ダンタイシュザイ</t>
    </rPh>
    <phoneticPr fontId="2"/>
  </si>
  <si>
    <t>協会広報・業者撮影</t>
    <rPh sb="0" eb="2">
      <t>キョウカイ</t>
    </rPh>
    <rPh sb="2" eb="4">
      <t>コウホウ</t>
    </rPh>
    <rPh sb="5" eb="7">
      <t>ギョウシャ</t>
    </rPh>
    <rPh sb="7" eb="9">
      <t>サツエ</t>
    </rPh>
    <phoneticPr fontId="2"/>
  </si>
  <si>
    <t>電源の使用有無</t>
    <rPh sb="0" eb="2">
      <t>デンゲン</t>
    </rPh>
    <rPh sb="3" eb="5">
      <t>シヨウ</t>
    </rPh>
    <rPh sb="5" eb="7">
      <t>ウム</t>
    </rPh>
    <phoneticPr fontId="2"/>
  </si>
  <si>
    <t>指導者派遣</t>
    <rPh sb="0" eb="5">
      <t>シドウシャハケン</t>
    </rPh>
    <phoneticPr fontId="2"/>
  </si>
  <si>
    <r>
      <t>※</t>
    </r>
    <r>
      <rPr>
        <b/>
        <sz val="10"/>
        <rFont val="HG丸ｺﾞｼｯｸM-PRO"/>
        <family val="3"/>
        <charset val="128"/>
      </rPr>
      <t>フェスティバル部門</t>
    </r>
    <r>
      <rPr>
        <sz val="10"/>
        <rFont val="HG丸ｺﾞｼｯｸM-PRO"/>
        <family val="3"/>
        <charset val="128"/>
      </rPr>
      <t>において</t>
    </r>
    <r>
      <rPr>
        <b/>
        <sz val="10"/>
        <rFont val="HG丸ｺﾞｼｯｸM-PRO"/>
        <family val="3"/>
        <charset val="128"/>
      </rPr>
      <t>当協会の大会に初出場団体のみ</t>
    </r>
    <r>
      <rPr>
        <sz val="10"/>
        <rFont val="HG丸ｺﾞｼｯｸM-PRO"/>
        <family val="3"/>
        <charset val="128"/>
      </rPr>
      <t>。詳細は実施規定参照。</t>
    </r>
    <rPh sb="8" eb="10">
      <t>ブモン</t>
    </rPh>
    <rPh sb="14" eb="17">
      <t>トウキョ</t>
    </rPh>
    <rPh sb="18" eb="20">
      <t>タイカ</t>
    </rPh>
    <rPh sb="21" eb="26">
      <t>ハツシュツジョ</t>
    </rPh>
    <rPh sb="29" eb="31">
      <t>ショウサ</t>
    </rPh>
    <rPh sb="32" eb="36">
      <t>ジッs</t>
    </rPh>
    <rPh sb="36" eb="38">
      <t>サンショ</t>
    </rPh>
    <phoneticPr fontId="2"/>
  </si>
  <si>
    <r>
      <t>※電源を使用する楽器・機材の詳細は</t>
    </r>
    <r>
      <rPr>
        <b/>
        <sz val="10"/>
        <rFont val="HG丸ｺﾞｼｯｸM-PRO"/>
        <family val="3"/>
        <charset val="128"/>
      </rPr>
      <t>「</t>
    </r>
    <r>
      <rPr>
        <b/>
        <sz val="10"/>
        <color rgb="FFFF0000"/>
        <rFont val="HG丸ｺﾞｼｯｸM-PRO"/>
        <family val="3"/>
        <charset val="128"/>
      </rPr>
      <t>特殊効果・器物申請書</t>
    </r>
    <r>
      <rPr>
        <b/>
        <sz val="10"/>
        <rFont val="HG丸ｺﾞｼｯｸM-PRO"/>
        <family val="3"/>
        <charset val="128"/>
      </rPr>
      <t>」の</t>
    </r>
    <r>
      <rPr>
        <b/>
        <sz val="10"/>
        <color rgb="FFFF0000"/>
        <rFont val="HG丸ｺﾞｼｯｸM-PRO"/>
        <family val="3"/>
        <charset val="128"/>
      </rPr>
      <t>【器物】</t>
    </r>
    <r>
      <rPr>
        <b/>
        <sz val="10"/>
        <rFont val="HG丸ｺﾞｼｯｸM-PRO"/>
        <family val="3"/>
        <charset val="128"/>
      </rPr>
      <t>の欄にご記入</t>
    </r>
    <r>
      <rPr>
        <sz val="10"/>
        <rFont val="HG丸ｺﾞｼｯｸM-PRO"/>
        <family val="3"/>
        <charset val="128"/>
      </rPr>
      <t>ください。</t>
    </r>
    <rPh sb="1" eb="3">
      <t>デンゲン</t>
    </rPh>
    <rPh sb="4" eb="6">
      <t>シヨウ</t>
    </rPh>
    <rPh sb="8" eb="10">
      <t>ガッキ</t>
    </rPh>
    <rPh sb="11" eb="13">
      <t>キザイ</t>
    </rPh>
    <rPh sb="14" eb="16">
      <t>ショウサイ</t>
    </rPh>
    <rPh sb="18" eb="22">
      <t>トクシュコウカ</t>
    </rPh>
    <rPh sb="23" eb="28">
      <t>キブツシンセイショ</t>
    </rPh>
    <rPh sb="31" eb="33">
      <t>キブツ</t>
    </rPh>
    <rPh sb="35" eb="36">
      <t>ラン</t>
    </rPh>
    <rPh sb="38" eb="40">
      <t>キニュウ</t>
    </rPh>
    <phoneticPr fontId="2"/>
  </si>
  <si>
    <t>電源の使用有無</t>
    <rPh sb="0" eb="2">
      <t>デンゲン</t>
    </rPh>
    <rPh sb="3" eb="5">
      <t>シヨウ</t>
    </rPh>
    <rPh sb="5" eb="7">
      <t>ウム</t>
    </rPh>
    <phoneticPr fontId="2"/>
  </si>
  <si>
    <t>電源を使用する</t>
    <rPh sb="0" eb="2">
      <t>デンゲン</t>
    </rPh>
    <rPh sb="3" eb="5">
      <t>シヨウ</t>
    </rPh>
    <phoneticPr fontId="2"/>
  </si>
  <si>
    <t>電源を使用しない</t>
    <rPh sb="0" eb="2">
      <t>デンゲン</t>
    </rPh>
    <rPh sb="3" eb="5">
      <t>シヨウ</t>
    </rPh>
    <phoneticPr fontId="2"/>
  </si>
  <si>
    <t>賛助</t>
    <rPh sb="0" eb="2">
      <t>サンジョ</t>
    </rPh>
    <phoneticPr fontId="2"/>
  </si>
  <si>
    <t>　前売りは出演団体関係者に向けての販売となります。</t>
    <rPh sb="1" eb="3">
      <t>マエウ</t>
    </rPh>
    <rPh sb="5" eb="9">
      <t>シュツエンダンタイ</t>
    </rPh>
    <rPh sb="9" eb="12">
      <t>カンケイシャ</t>
    </rPh>
    <rPh sb="13" eb="14">
      <t>ム</t>
    </rPh>
    <rPh sb="17" eb="19">
      <t>ハンバイ</t>
    </rPh>
    <phoneticPr fontId="2"/>
  </si>
  <si>
    <t>　当日券も同額で販売します。</t>
    <rPh sb="1" eb="3">
      <t>トウジツ</t>
    </rPh>
    <rPh sb="3" eb="4">
      <t>ケン</t>
    </rPh>
    <rPh sb="5" eb="7">
      <t>ドウガク</t>
    </rPh>
    <rPh sb="8" eb="10">
      <t>ハンバイ</t>
    </rPh>
    <phoneticPr fontId="2"/>
  </si>
  <si>
    <r>
      <t>※参加申込時に振り込みいただく金額です。入場券希望枚数分を</t>
    </r>
    <r>
      <rPr>
        <b/>
        <u/>
        <sz val="10"/>
        <color rgb="FFFF0000"/>
        <rFont val="ＭＳ ゴシック"/>
        <family val="3"/>
        <charset val="128"/>
      </rPr>
      <t>含めないで</t>
    </r>
    <r>
      <rPr>
        <b/>
        <sz val="10"/>
        <color rgb="FFFF0000"/>
        <rFont val="ＭＳ ゴシック"/>
        <family val="3"/>
        <charset val="128"/>
      </rPr>
      <t>入金してください。（入場券の代金は後日お振込みとなります）</t>
    </r>
    <rPh sb="1" eb="3">
      <t>サンカ</t>
    </rPh>
    <rPh sb="3" eb="6">
      <t>モウシコミジ</t>
    </rPh>
    <rPh sb="7" eb="8">
      <t>フ</t>
    </rPh>
    <rPh sb="9" eb="10">
      <t>コ</t>
    </rPh>
    <rPh sb="15" eb="17">
      <t>キンガク</t>
    </rPh>
    <rPh sb="20" eb="23">
      <t>ニュウジョウケン</t>
    </rPh>
    <rPh sb="23" eb="25">
      <t>キボウ</t>
    </rPh>
    <rPh sb="25" eb="27">
      <t>マイスウ</t>
    </rPh>
    <rPh sb="27" eb="28">
      <t>ブン</t>
    </rPh>
    <rPh sb="29" eb="30">
      <t>フク</t>
    </rPh>
    <rPh sb="34" eb="36">
      <t>ニュウキン</t>
    </rPh>
    <rPh sb="44" eb="47">
      <t>ニュウジョウケン</t>
    </rPh>
    <rPh sb="48" eb="49">
      <t>ダイ</t>
    </rPh>
    <rPh sb="49" eb="50">
      <t>キン</t>
    </rPh>
    <rPh sb="51" eb="53">
      <t>ゴジツ</t>
    </rPh>
    <rPh sb="54" eb="56">
      <t>フリコ</t>
    </rPh>
    <phoneticPr fontId="2"/>
  </si>
  <si>
    <t>　（入場券を預けて販売していただく形式。残券は大会当日に返却し、大会後に代金を振込。）</t>
    <rPh sb="2" eb="5">
      <t>ニュウジョウケン</t>
    </rPh>
    <rPh sb="6" eb="7">
      <t>アズ</t>
    </rPh>
    <rPh sb="9" eb="11">
      <t>ハンバイ</t>
    </rPh>
    <rPh sb="17" eb="19">
      <t>ケイシキ</t>
    </rPh>
    <rPh sb="20" eb="21">
      <t>ノコ</t>
    </rPh>
    <rPh sb="21" eb="22">
      <t>ケン</t>
    </rPh>
    <rPh sb="23" eb="25">
      <t>タイカイ</t>
    </rPh>
    <rPh sb="25" eb="27">
      <t>トウジツ</t>
    </rPh>
    <rPh sb="28" eb="30">
      <t>ヘンキャク</t>
    </rPh>
    <rPh sb="32" eb="35">
      <t>タイカイゴ</t>
    </rPh>
    <rPh sb="36" eb="38">
      <t>ダイキン</t>
    </rPh>
    <rPh sb="39" eb="41">
      <t>フリコミ</t>
    </rPh>
    <phoneticPr fontId="2"/>
  </si>
  <si>
    <t>② 小学生の部</t>
    <phoneticPr fontId="2"/>
  </si>
  <si>
    <t>③ 中学生の部</t>
    <phoneticPr fontId="2"/>
  </si>
  <si>
    <t>④ 高等学校の部</t>
    <phoneticPr fontId="2"/>
  </si>
  <si>
    <t>⑤ 一般の部</t>
    <phoneticPr fontId="2"/>
  </si>
  <si>
    <t>① 幼保の部</t>
    <rPh sb="2" eb="4">
      <t>ヨウホ</t>
    </rPh>
    <phoneticPr fontId="2"/>
  </si>
  <si>
    <t>・電源を使用する楽器・機材等</t>
    <rPh sb="1" eb="3">
      <t>デンゲン</t>
    </rPh>
    <rPh sb="4" eb="6">
      <t>シヨウ</t>
    </rPh>
    <rPh sb="8" eb="10">
      <t>ガッキ</t>
    </rPh>
    <rPh sb="11" eb="13">
      <t>キザイ</t>
    </rPh>
    <rPh sb="13" eb="14">
      <t>トウ</t>
    </rPh>
    <phoneticPr fontId="2"/>
  </si>
  <si>
    <r>
      <t>　</t>
    </r>
    <r>
      <rPr>
        <b/>
        <u/>
        <sz val="10"/>
        <color rgb="FFFF0000"/>
        <rFont val="HG丸ｺﾞｼｯｸM-PRO"/>
        <family val="3"/>
        <charset val="128"/>
      </rPr>
      <t>駐車券が無いと駐車はできません</t>
    </r>
    <r>
      <rPr>
        <sz val="10"/>
        <color rgb="FFFF0000"/>
        <rFont val="HG丸ｺﾞｼｯｸM-PRO"/>
        <family val="3"/>
        <charset val="128"/>
      </rPr>
      <t>。　また、</t>
    </r>
    <r>
      <rPr>
        <b/>
        <u/>
        <sz val="10"/>
        <color rgb="FFFF0000"/>
        <rFont val="HG丸ｺﾞｼｯｸM-PRO"/>
        <family val="3"/>
        <charset val="128"/>
      </rPr>
      <t>観覧のための保護者等の駐車券の申請もできません</t>
    </r>
    <r>
      <rPr>
        <sz val="10"/>
        <color rgb="FFFF0000"/>
        <rFont val="HG丸ｺﾞｼｯｸM-PRO"/>
        <family val="3"/>
        <charset val="128"/>
      </rPr>
      <t>。</t>
    </r>
    <rPh sb="1" eb="4">
      <t>チュウシャケン</t>
    </rPh>
    <rPh sb="5" eb="6">
      <t>ナ</t>
    </rPh>
    <rPh sb="8" eb="10">
      <t>チュウシャ</t>
    </rPh>
    <phoneticPr fontId="2"/>
  </si>
  <si>
    <t>入場券希望枚数</t>
    <rPh sb="0" eb="3">
      <t>ニュウジョウケン</t>
    </rPh>
    <phoneticPr fontId="2"/>
  </si>
  <si>
    <t>フェスティバル
新規参加団体指導者派遣</t>
    <rPh sb="8" eb="14">
      <t>シンk</t>
    </rPh>
    <rPh sb="14" eb="19">
      <t>シド</t>
    </rPh>
    <phoneticPr fontId="2"/>
  </si>
  <si>
    <t>③ フェスティバル</t>
    <phoneticPr fontId="2"/>
  </si>
  <si>
    <t>部門</t>
    <rPh sb="0" eb="2">
      <t>ブモン</t>
    </rPh>
    <phoneticPr fontId="2"/>
  </si>
  <si>
    <t>電源使用</t>
    <rPh sb="0" eb="4">
      <t>デンゲンシヨウ</t>
    </rPh>
    <phoneticPr fontId="2"/>
  </si>
  <si>
    <t>賛助演技
人数</t>
    <rPh sb="0" eb="2">
      <t>サンジョ</t>
    </rPh>
    <rPh sb="2" eb="4">
      <t>エンギ</t>
    </rPh>
    <rPh sb="5" eb="7">
      <t>ニンズウ</t>
    </rPh>
    <phoneticPr fontId="2"/>
  </si>
  <si>
    <t>は、該当するデータを入力するところです。各項目を入力してください。</t>
    <rPh sb="2" eb="4">
      <t>ガイトウ</t>
    </rPh>
    <rPh sb="10" eb="12">
      <t>ニュウリョク</t>
    </rPh>
    <rPh sb="20" eb="23">
      <t>カクコウモク</t>
    </rPh>
    <phoneticPr fontId="2"/>
  </si>
  <si>
    <t>出場する大会を選択してください。</t>
    <rPh sb="0" eb="2">
      <t>シュツジョウ</t>
    </rPh>
    <rPh sb="4" eb="6">
      <t>タイカイ</t>
    </rPh>
    <rPh sb="7" eb="9">
      <t>センタク</t>
    </rPh>
    <phoneticPr fontId="2"/>
  </si>
  <si>
    <t>部門</t>
    <rPh sb="0" eb="2">
      <t>ブモン</t>
    </rPh>
    <phoneticPr fontId="2"/>
  </si>
  <si>
    <t>出場する部門を選択してください。</t>
    <rPh sb="0" eb="2">
      <t>シュツジョウ</t>
    </rPh>
    <rPh sb="4" eb="6">
      <t>ブモン</t>
    </rPh>
    <rPh sb="7" eb="9">
      <t>センタク</t>
    </rPh>
    <phoneticPr fontId="2"/>
  </si>
  <si>
    <t>部門（カラーガード）</t>
    <rPh sb="0" eb="2">
      <t>ブモン</t>
    </rPh>
    <phoneticPr fontId="2"/>
  </si>
  <si>
    <t>部門（パーカッション）</t>
    <rPh sb="0" eb="2">
      <t>ブモン</t>
    </rPh>
    <phoneticPr fontId="2"/>
  </si>
  <si>
    <t>編成</t>
    <rPh sb="0" eb="2">
      <t>ヘンセイ</t>
    </rPh>
    <phoneticPr fontId="2"/>
  </si>
  <si>
    <t>編成</t>
    <rPh sb="0" eb="2">
      <t>ヘンセイ</t>
    </rPh>
    <phoneticPr fontId="2"/>
  </si>
  <si>
    <t>出場する編成を選択してください。</t>
    <rPh sb="0" eb="2">
      <t>シュツジョウ</t>
    </rPh>
    <rPh sb="4" eb="6">
      <t>ヘンセイ</t>
    </rPh>
    <rPh sb="7" eb="9">
      <t>センタク</t>
    </rPh>
    <phoneticPr fontId="2"/>
  </si>
  <si>
    <t>①カラーガード部門</t>
    <rPh sb="7" eb="9">
      <t>ブモン</t>
    </rPh>
    <phoneticPr fontId="2"/>
  </si>
  <si>
    <t>② パーカッション部門</t>
    <rPh sb="9" eb="11">
      <t>ブモン</t>
    </rPh>
    <phoneticPr fontId="2"/>
  </si>
  <si>
    <t>承諾</t>
    <rPh sb="0" eb="2">
      <t>ショウダク</t>
    </rPh>
    <phoneticPr fontId="2"/>
  </si>
  <si>
    <t>■承諾欄について</t>
    <rPh sb="1" eb="3">
      <t>ショウダク</t>
    </rPh>
    <rPh sb="3" eb="4">
      <t>ラン</t>
    </rPh>
    <phoneticPr fontId="2"/>
  </si>
  <si>
    <t>・未成年の場合は、必ず保護者にも承諾を得て下さい。</t>
    <rPh sb="9" eb="10">
      <t>カナラ</t>
    </rPh>
    <phoneticPr fontId="2"/>
  </si>
  <si>
    <t>・承諾が得られましたら、承諾欄に「○」をプルダウンで選択してください。</t>
    <rPh sb="1" eb="3">
      <t>ショウダク</t>
    </rPh>
    <rPh sb="4" eb="5">
      <t>エ</t>
    </rPh>
    <rPh sb="12" eb="15">
      <t>ショウダクラン</t>
    </rPh>
    <rPh sb="26" eb="28">
      <t>センタク</t>
    </rPh>
    <phoneticPr fontId="2"/>
  </si>
  <si>
    <t>・当協会ホームページならびに公式ＳＮＳにおいて写真・映像を掲載するに</t>
    <rPh sb="1" eb="4">
      <t>トウキョウカイ</t>
    </rPh>
    <rPh sb="14" eb="16">
      <t>コウシキ</t>
    </rPh>
    <rPh sb="23" eb="25">
      <t>シャシン</t>
    </rPh>
    <rPh sb="26" eb="28">
      <t>エイゾウ</t>
    </rPh>
    <rPh sb="29" eb="31">
      <t>ケイサイ</t>
    </rPh>
    <phoneticPr fontId="2"/>
  </si>
  <si>
    <t>　あたり、出場する構成メンバーが映った状態で掲載されることがあります。</t>
    <rPh sb="5" eb="7">
      <t>シュツジョウ</t>
    </rPh>
    <rPh sb="9" eb="11">
      <t>コウセイ</t>
    </rPh>
    <rPh sb="16" eb="17">
      <t>ウツ</t>
    </rPh>
    <rPh sb="19" eb="21">
      <t>ジョウタイ</t>
    </rPh>
    <rPh sb="22" eb="24">
      <t>ケイサイ</t>
    </rPh>
    <phoneticPr fontId="2"/>
  </si>
  <si>
    <t>　お願いいたします。</t>
    <rPh sb="2" eb="3">
      <t>ネガ</t>
    </rPh>
    <phoneticPr fontId="2"/>
  </si>
  <si>
    <t>　団体のみでなく、必ず個人単位でも承諾を取っていただきますよう、</t>
    <rPh sb="1" eb="3">
      <t>ダンタイ</t>
    </rPh>
    <rPh sb="9" eb="10">
      <t>カナラ</t>
    </rPh>
    <rPh sb="11" eb="15">
      <t>コジンタンイ</t>
    </rPh>
    <rPh sb="17" eb="19">
      <t>ショウダク</t>
    </rPh>
    <rPh sb="20" eb="21">
      <t>ト</t>
    </rPh>
    <phoneticPr fontId="2"/>
  </si>
  <si>
    <t>■プルダウン選択（水色）欄について</t>
    <rPh sb="6" eb="8">
      <t>センタク</t>
    </rPh>
    <rPh sb="9" eb="11">
      <t>ミズイロ</t>
    </rPh>
    <rPh sb="12" eb="13">
      <t>ラン</t>
    </rPh>
    <phoneticPr fontId="2"/>
  </si>
  <si>
    <t>・キーボードで以下の操作が可能です。</t>
    <rPh sb="7" eb="9">
      <t>イカ</t>
    </rPh>
    <rPh sb="10" eb="12">
      <t>ソウサ</t>
    </rPh>
    <rPh sb="13" eb="15">
      <t>カノウ</t>
    </rPh>
    <phoneticPr fontId="2"/>
  </si>
  <si>
    <t>　　Windows：【Alt】＋【↓】</t>
    <phoneticPr fontId="2"/>
  </si>
  <si>
    <r>
      <t>　　Mac    ：【</t>
    </r>
    <r>
      <rPr>
        <sz val="11"/>
        <rFont val="Segoe UI Symbol"/>
        <family val="3"/>
      </rPr>
      <t>⌥</t>
    </r>
    <r>
      <rPr>
        <sz val="11"/>
        <rFont val="ＭＳ ゴシック"/>
        <family val="3"/>
        <charset val="128"/>
      </rPr>
      <t>】＋【↓】</t>
    </r>
    <phoneticPr fontId="2"/>
  </si>
  <si>
    <t>　得て下さい｡</t>
    <phoneticPr fontId="2"/>
  </si>
  <si>
    <t>・プログラムに個人名を掲載することについて、その個人に必ず承諾を</t>
    <phoneticPr fontId="2"/>
  </si>
  <si>
    <t>記されている通り、下記の特殊効果・器物について使用申請致します。</t>
    <rPh sb="17" eb="19">
      <t>キブツ</t>
    </rPh>
    <phoneticPr fontId="2"/>
  </si>
  <si>
    <t>第27回全九州カラーガード・パーカッションコンテスト</t>
    <rPh sb="0" eb="1">
      <t>ダイ</t>
    </rPh>
    <rPh sb="3" eb="4">
      <t>カイ</t>
    </rPh>
    <rPh sb="4" eb="5">
      <t>ゼン</t>
    </rPh>
    <rPh sb="5" eb="7">
      <t>キュウシュウ</t>
    </rPh>
    <phoneticPr fontId="2"/>
  </si>
  <si>
    <t>第9回カラーガード全国大会九州予選</t>
    <rPh sb="9" eb="13">
      <t>ゼンコクタイカイ</t>
    </rPh>
    <rPh sb="13" eb="17">
      <t>キュウシュウヨセン</t>
    </rPh>
    <phoneticPr fontId="2"/>
  </si>
  <si>
    <t>唐津市文化体育館</t>
    <rPh sb="0" eb="3">
      <t>カラツシ</t>
    </rPh>
    <rPh sb="3" eb="5">
      <t>ブンカ</t>
    </rPh>
    <rPh sb="5" eb="8">
      <t>タイイクカン</t>
    </rPh>
    <phoneticPr fontId="2"/>
  </si>
  <si>
    <t>第27回全九州カラーガードコンテスト</t>
    <phoneticPr fontId="2"/>
  </si>
  <si>
    <t>第27回全九州パーカッションコンテスト</t>
    <phoneticPr fontId="2"/>
  </si>
  <si>
    <t>第9回カラーガード全国大会九州予選</t>
    <phoneticPr fontId="2"/>
  </si>
  <si>
    <t>令和７</t>
    <rPh sb="0" eb="1">
      <t>レイ</t>
    </rPh>
    <rPh sb="1" eb="2">
      <t>ワ</t>
    </rPh>
    <phoneticPr fontId="2"/>
  </si>
  <si>
    <t>令和７年５月１６日（金）</t>
    <rPh sb="0" eb="1">
      <t>レイ</t>
    </rPh>
    <rPh sb="1" eb="2">
      <t>ワ</t>
    </rPh>
    <rPh sb="3" eb="4">
      <t>ネン</t>
    </rPh>
    <rPh sb="5" eb="6">
      <t>ガツ</t>
    </rPh>
    <rPh sb="8" eb="9">
      <t>ニチ</t>
    </rPh>
    <rPh sb="10" eb="11">
      <t>キン</t>
    </rPh>
    <phoneticPr fontId="2"/>
  </si>
  <si>
    <t>団体名フリガナ</t>
    <rPh sb="0" eb="3">
      <t>ダンタイメイ</t>
    </rPh>
    <phoneticPr fontId="2"/>
  </si>
  <si>
    <t>普通車</t>
    <rPh sb="0" eb="3">
      <t>フツウシャ</t>
    </rPh>
    <phoneticPr fontId="2"/>
  </si>
  <si>
    <r>
      <t>　</t>
    </r>
    <r>
      <rPr>
        <b/>
        <u/>
        <sz val="10"/>
        <color rgb="FFFF0000"/>
        <rFont val="HG丸ｺﾞｼｯｸM-PRO"/>
        <family val="3"/>
        <charset val="128"/>
      </rPr>
      <t>普通車に関しては、駐車場に限りがありますので、団体ごとに台数制限がかかります</t>
    </r>
    <r>
      <rPr>
        <sz val="10"/>
        <color rgb="FFFF0000"/>
        <rFont val="HG丸ｺﾞｼｯｸM-PRO"/>
        <family val="3"/>
        <charset val="128"/>
      </rPr>
      <t>。ご了承ください。</t>
    </r>
    <rPh sb="1" eb="4">
      <t>フツウシャ</t>
    </rPh>
    <rPh sb="5" eb="6">
      <t>カン</t>
    </rPh>
    <rPh sb="10" eb="13">
      <t>チュウシャジョウ</t>
    </rPh>
    <rPh sb="14" eb="15">
      <t>カギ</t>
    </rPh>
    <rPh sb="24" eb="26">
      <t>ダンタイ</t>
    </rPh>
    <rPh sb="29" eb="31">
      <t>ダイスウ</t>
    </rPh>
    <rPh sb="31" eb="33">
      <t>セイゲン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</si>
</sst>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0_ ;_ &quot;¥&quot;* \-#,##0_ ;_ &quot;¥&quot;* &quot;-&quot;_ ;_ @_ "/>
    <numFmt numFmtId="176" formatCode="[$-411]ggge&quot;年&quot;m&quot;月&quot;d&quot;日&quot;;@"/>
    <numFmt numFmtId="177" formatCode="0;[Red]0"/>
    <numFmt numFmtId="178" formatCode="#,###"/>
    <numFmt numFmtId="179" formatCode="h&quot;分&quot;mm&quot;秒&quot;"/>
    <numFmt numFmtId="180" formatCode="[$-411]ggge&quot;年&quot;m&quot;月&quot;d&quot;日&quot;\(aaa\)"/>
    <numFmt numFmtId="181" formatCode="yyyy&quot;年&quot;m&quot;月&quot;d&quot;日&quot;;@"/>
    <numFmt numFmtId="182" formatCode="[&lt;=999]000;[&lt;=9999]000\-00;000\-0000"/>
  </numFmts>
  <fonts count="100">
    <font>
      <sz val="11"/>
      <name val="ＭＳ Ｐゴシック"/>
      <family val="3"/>
      <charset val="128"/>
    </font>
    <font>
      <sz val="11"/>
      <color theme="1"/>
      <name val="Yu Gothic"/>
      <family val="2"/>
      <charset val="128"/>
      <scheme val="minor"/>
    </font>
    <font>
      <sz val="6"/>
      <name val="ＭＳ Ｐゴシック"/>
      <family val="3"/>
      <charset val="128"/>
    </font>
    <font>
      <sz val="9"/>
      <name val="ＭＳ Ｐゴシック"/>
      <family val="3"/>
      <charset val="128"/>
    </font>
    <font>
      <sz val="14"/>
      <name val="ＭＳ Ｐゴシック"/>
      <family val="3"/>
      <charset val="128"/>
    </font>
    <font>
      <sz val="11"/>
      <name val="ＭＳ ゴシック"/>
      <family val="3"/>
      <charset val="128"/>
    </font>
    <font>
      <b/>
      <sz val="14"/>
      <name val="ＭＳ ゴシック"/>
      <family val="3"/>
      <charset val="128"/>
    </font>
    <font>
      <sz val="9"/>
      <name val="ＭＳ ゴシック"/>
      <family val="3"/>
      <charset val="128"/>
    </font>
    <font>
      <sz val="12"/>
      <name val="ＭＳ ゴシック"/>
      <family val="3"/>
      <charset val="128"/>
    </font>
    <font>
      <sz val="14"/>
      <name val="ＭＳ ゴシック"/>
      <family val="3"/>
      <charset val="128"/>
    </font>
    <font>
      <sz val="10"/>
      <name val="ＭＳ ゴシック"/>
      <family val="3"/>
      <charset val="128"/>
    </font>
    <font>
      <b/>
      <sz val="10"/>
      <name val="ＭＳ ゴシック"/>
      <family val="3"/>
      <charset val="128"/>
    </font>
    <font>
      <sz val="10"/>
      <name val="ＭＳ Ｐゴシック"/>
      <family val="3"/>
      <charset val="128"/>
    </font>
    <font>
      <sz val="12"/>
      <name val="ＭＳ Ｐゴシック"/>
      <family val="3"/>
      <charset val="128"/>
    </font>
    <font>
      <u/>
      <sz val="11"/>
      <color indexed="12"/>
      <name val="ＭＳ Ｐゴシック"/>
      <family val="3"/>
      <charset val="128"/>
    </font>
    <font>
      <sz val="10.5"/>
      <name val="ＭＳ ゴシック"/>
      <family val="3"/>
      <charset val="128"/>
    </font>
    <font>
      <b/>
      <sz val="22"/>
      <name val="ＭＳ ゴシック"/>
      <family val="3"/>
      <charset val="128"/>
    </font>
    <font>
      <sz val="11"/>
      <color indexed="8"/>
      <name val="ＭＳ Ｐゴシック"/>
      <family val="3"/>
      <charset val="128"/>
    </font>
    <font>
      <sz val="16"/>
      <color indexed="9"/>
      <name val="HG丸ｺﾞｼｯｸM-PRO"/>
      <family val="3"/>
      <charset val="128"/>
    </font>
    <font>
      <b/>
      <sz val="22"/>
      <name val="HG丸ｺﾞｼｯｸM-PRO"/>
      <family val="3"/>
      <charset val="128"/>
    </font>
    <font>
      <b/>
      <sz val="24"/>
      <name val="HG丸ｺﾞｼｯｸM-PRO"/>
      <family val="3"/>
      <charset val="128"/>
    </font>
    <font>
      <sz val="14"/>
      <name val="HG丸ｺﾞｼｯｸM-PRO"/>
      <family val="3"/>
      <charset val="128"/>
    </font>
    <font>
      <sz val="12"/>
      <color indexed="10"/>
      <name val="ＭＳ ゴシック"/>
      <family val="3"/>
      <charset val="128"/>
    </font>
    <font>
      <sz val="10"/>
      <color indexed="10"/>
      <name val="ＭＳ ゴシック"/>
      <family val="3"/>
      <charset val="128"/>
    </font>
    <font>
      <sz val="10"/>
      <color indexed="8"/>
      <name val="ＭＳ ゴシック"/>
      <family val="3"/>
      <charset val="128"/>
    </font>
    <font>
      <b/>
      <sz val="10"/>
      <name val="HG丸ｺﾞｼｯｸM-PRO"/>
      <family val="3"/>
      <charset val="128"/>
    </font>
    <font>
      <b/>
      <sz val="11"/>
      <name val="HG丸ｺﾞｼｯｸM-PRO"/>
      <family val="3"/>
      <charset val="128"/>
    </font>
    <font>
      <sz val="10"/>
      <name val="HG丸ｺﾞｼｯｸM-PRO"/>
      <family val="3"/>
      <charset val="128"/>
    </font>
    <font>
      <sz val="11"/>
      <name val="HG丸ｺﾞｼｯｸM-PRO"/>
      <family val="3"/>
      <charset val="128"/>
    </font>
    <font>
      <sz val="11"/>
      <name val="ＭＳ Ｐゴシック"/>
      <family val="3"/>
      <charset val="128"/>
    </font>
    <font>
      <sz val="18"/>
      <name val="HG丸ｺﾞｼｯｸM-PRO"/>
      <family val="3"/>
      <charset val="128"/>
    </font>
    <font>
      <sz val="12"/>
      <name val="HG丸ｺﾞｼｯｸM-PRO"/>
      <family val="3"/>
      <charset val="128"/>
    </font>
    <font>
      <b/>
      <sz val="11"/>
      <name val="ＭＳ Ｐゴシック"/>
      <family val="3"/>
      <charset val="128"/>
    </font>
    <font>
      <b/>
      <sz val="16"/>
      <name val="ＭＳ Ｐゴシック"/>
      <family val="3"/>
      <charset val="128"/>
    </font>
    <font>
      <sz val="11"/>
      <color theme="1"/>
      <name val="ＭＳ Ｐゴシック"/>
      <family val="3"/>
      <charset val="128"/>
    </font>
    <font>
      <b/>
      <sz val="12"/>
      <color theme="1"/>
      <name val="ＭＳ ゴシック"/>
      <family val="3"/>
      <charset val="128"/>
    </font>
    <font>
      <sz val="18"/>
      <color indexed="9"/>
      <name val="HG丸ｺﾞｼｯｸM-PRO"/>
      <family val="3"/>
      <charset val="128"/>
    </font>
    <font>
      <b/>
      <sz val="12"/>
      <color rgb="FFFF0000"/>
      <name val="ＭＳ ゴシック"/>
      <family val="3"/>
      <charset val="128"/>
    </font>
    <font>
      <b/>
      <sz val="12"/>
      <color rgb="FF00B050"/>
      <name val="ＭＳ ゴシック"/>
      <family val="3"/>
      <charset val="128"/>
    </font>
    <font>
      <b/>
      <sz val="12"/>
      <name val="ＭＳ ゴシック"/>
      <family val="3"/>
      <charset val="128"/>
    </font>
    <font>
      <b/>
      <sz val="14"/>
      <name val="HG丸ｺﾞｼｯｸM-PRO"/>
      <family val="3"/>
      <charset val="128"/>
    </font>
    <font>
      <sz val="18"/>
      <name val="ＭＳ ゴシック"/>
      <family val="3"/>
      <charset val="128"/>
    </font>
    <font>
      <sz val="10.5"/>
      <name val="ＭＳ Ｐゴシック"/>
      <family val="3"/>
      <charset val="128"/>
    </font>
    <font>
      <sz val="6.5"/>
      <name val="ＭＳ Ｐゴシック"/>
      <family val="3"/>
      <charset val="128"/>
    </font>
    <font>
      <sz val="7.5"/>
      <name val="ＭＳ Ｐゴシック"/>
      <family val="3"/>
      <charset val="128"/>
    </font>
    <font>
      <sz val="7"/>
      <name val="ＭＳ Ｐゴシック"/>
      <family val="3"/>
      <charset val="128"/>
    </font>
    <font>
      <sz val="8"/>
      <name val="ＭＳ Ｐゴシック"/>
      <family val="3"/>
      <charset val="128"/>
    </font>
    <font>
      <sz val="5"/>
      <name val="ＭＳ Ｐゴシック"/>
      <family val="3"/>
      <charset val="128"/>
    </font>
    <font>
      <sz val="16"/>
      <name val="HG丸ｺﾞｼｯｸM-PRO"/>
      <family val="3"/>
      <charset val="128"/>
    </font>
    <font>
      <sz val="12"/>
      <color theme="1"/>
      <name val="Yu Gothic"/>
      <family val="2"/>
      <charset val="128"/>
      <scheme val="minor"/>
    </font>
    <font>
      <sz val="6"/>
      <name val="Yu Gothic"/>
      <family val="2"/>
      <charset val="128"/>
      <scheme val="minor"/>
    </font>
    <font>
      <sz val="10"/>
      <color theme="1"/>
      <name val="ＭＳ 明朝"/>
      <family val="3"/>
      <charset val="128"/>
    </font>
    <font>
      <sz val="10"/>
      <color theme="1"/>
      <name val="HG丸ｺﾞｼｯｸM-PRO"/>
      <family val="3"/>
      <charset val="128"/>
    </font>
    <font>
      <sz val="14"/>
      <color theme="1"/>
      <name val="ＭＳ 明朝"/>
      <family val="3"/>
      <charset val="128"/>
    </font>
    <font>
      <sz val="10"/>
      <color theme="1" tint="4.9989318521683403E-2"/>
      <name val="ＭＳ 明朝"/>
      <family val="3"/>
      <charset val="128"/>
    </font>
    <font>
      <b/>
      <sz val="12"/>
      <color theme="3" tint="0.39997558519241921"/>
      <name val="ＭＳ ゴシック"/>
      <family val="3"/>
      <charset val="128"/>
    </font>
    <font>
      <sz val="28"/>
      <color indexed="9"/>
      <name val="HG丸ｺﾞｼｯｸM-PRO"/>
      <family val="3"/>
      <charset val="128"/>
    </font>
    <font>
      <sz val="14"/>
      <color indexed="9"/>
      <name val="ＭＳ ゴシック"/>
      <family val="3"/>
      <charset val="128"/>
    </font>
    <font>
      <b/>
      <sz val="11"/>
      <color indexed="9"/>
      <name val="ＭＳ ゴシック"/>
      <family val="3"/>
      <charset val="128"/>
    </font>
    <font>
      <sz val="11"/>
      <color indexed="9"/>
      <name val="ＭＳ ゴシック"/>
      <family val="3"/>
      <charset val="128"/>
    </font>
    <font>
      <sz val="9"/>
      <color indexed="8"/>
      <name val="ＭＳ ゴシック"/>
      <family val="3"/>
      <charset val="128"/>
    </font>
    <font>
      <b/>
      <sz val="12"/>
      <name val="ＭＳ Ｐゴシック"/>
      <family val="3"/>
      <charset val="128"/>
    </font>
    <font>
      <sz val="12"/>
      <color indexed="8"/>
      <name val="ＭＳ 明朝"/>
      <family val="1"/>
      <charset val="128"/>
    </font>
    <font>
      <sz val="9"/>
      <name val="ＭＳ 明朝"/>
      <family val="1"/>
      <charset val="128"/>
    </font>
    <font>
      <sz val="24"/>
      <name val="ＭＳ Ｐゴシック"/>
      <family val="3"/>
      <charset val="128"/>
    </font>
    <font>
      <sz val="11"/>
      <color indexed="8"/>
      <name val="ＭＳ Ｐゴシック"/>
      <family val="3"/>
      <charset val="129"/>
    </font>
    <font>
      <sz val="16"/>
      <color indexed="56"/>
      <name val="HGP創英角ｺﾞｼｯｸUB"/>
      <family val="3"/>
    </font>
    <font>
      <sz val="16"/>
      <color indexed="10"/>
      <name val="HGP創英角ｺﾞｼｯｸUB"/>
      <family val="3"/>
    </font>
    <font>
      <sz val="16"/>
      <name val="HGP創英角ｺﾞｼｯｸUB"/>
      <family val="3"/>
    </font>
    <font>
      <b/>
      <sz val="10"/>
      <color rgb="FFFF0000"/>
      <name val="HG丸ｺﾞｼｯｸM-PRO"/>
      <family val="3"/>
      <charset val="128"/>
    </font>
    <font>
      <b/>
      <sz val="11"/>
      <color indexed="10"/>
      <name val="ＭＳ Ｐゴシック"/>
      <family val="3"/>
      <charset val="129"/>
    </font>
    <font>
      <b/>
      <sz val="16"/>
      <color indexed="8"/>
      <name val="ＭＳ ゴシック"/>
      <family val="3"/>
      <charset val="128"/>
    </font>
    <font>
      <b/>
      <sz val="11"/>
      <color indexed="10"/>
      <name val="HG丸ｺﾞｼｯｸM-PRO"/>
      <family val="3"/>
      <charset val="128"/>
    </font>
    <font>
      <b/>
      <sz val="22"/>
      <color theme="1"/>
      <name val="HG丸ｺﾞｼｯｸM-PRO"/>
      <family val="3"/>
      <charset val="128"/>
    </font>
    <font>
      <sz val="11"/>
      <color theme="1"/>
      <name val="HG丸ｺﾞｼｯｸM-PRO"/>
      <family val="3"/>
      <charset val="128"/>
    </font>
    <font>
      <sz val="14"/>
      <color theme="1"/>
      <name val="HG丸ｺﾞｼｯｸM-PRO"/>
      <family val="3"/>
      <charset val="128"/>
    </font>
    <font>
      <b/>
      <sz val="11"/>
      <color theme="1"/>
      <name val="HG丸ｺﾞｼｯｸM-PRO"/>
      <family val="3"/>
      <charset val="128"/>
    </font>
    <font>
      <sz val="11"/>
      <color rgb="FFFF0000"/>
      <name val="HG丸ｺﾞｼｯｸM-PRO"/>
      <family val="3"/>
      <charset val="128"/>
    </font>
    <font>
      <sz val="22"/>
      <name val="HG丸ｺﾞｼｯｸM-PRO"/>
      <family val="3"/>
      <charset val="128"/>
    </font>
    <font>
      <sz val="22"/>
      <color theme="0"/>
      <name val="HG丸ｺﾞｼｯｸM-PRO"/>
      <family val="3"/>
      <charset val="128"/>
    </font>
    <font>
      <b/>
      <sz val="12"/>
      <color theme="4" tint="-0.499984740745262"/>
      <name val="ＭＳ ゴシック"/>
      <family val="3"/>
      <charset val="128"/>
    </font>
    <font>
      <sz val="12"/>
      <color theme="4" tint="-0.499984740745262"/>
      <name val="ＭＳ ゴシック"/>
      <family val="3"/>
      <charset val="128"/>
    </font>
    <font>
      <b/>
      <sz val="12"/>
      <color rgb="FFC00000"/>
      <name val="ＭＳ ゴシック"/>
      <family val="3"/>
      <charset val="128"/>
    </font>
    <font>
      <sz val="20"/>
      <name val="ＭＳ ゴシック"/>
      <family val="3"/>
      <charset val="128"/>
    </font>
    <font>
      <b/>
      <sz val="18"/>
      <name val="ＭＳ ゴシック"/>
      <family val="3"/>
      <charset val="128"/>
    </font>
    <font>
      <b/>
      <sz val="16"/>
      <color indexed="9"/>
      <name val="ＭＳ Ｐゴシック"/>
      <family val="3"/>
      <charset val="128"/>
    </font>
    <font>
      <b/>
      <sz val="10"/>
      <name val="ＭＳ Ｐゴシック"/>
      <family val="3"/>
      <charset val="128"/>
    </font>
    <font>
      <b/>
      <sz val="10"/>
      <color rgb="FFFF0000"/>
      <name val="ＭＳ ゴシック"/>
      <family val="3"/>
      <charset val="128"/>
    </font>
    <font>
      <sz val="10"/>
      <color rgb="FFFF0000"/>
      <name val="HG丸ｺﾞｼｯｸM-PRO"/>
      <family val="3"/>
      <charset val="128"/>
    </font>
    <font>
      <b/>
      <u/>
      <sz val="10"/>
      <color rgb="FFFF0000"/>
      <name val="HG丸ｺﾞｼｯｸM-PRO"/>
      <family val="3"/>
      <charset val="128"/>
    </font>
    <font>
      <b/>
      <u/>
      <sz val="10"/>
      <name val="HG丸ｺﾞｼｯｸM-PRO"/>
      <family val="3"/>
      <charset val="128"/>
    </font>
    <font>
      <b/>
      <sz val="11"/>
      <name val="ＭＳ ゴシック"/>
      <family val="3"/>
      <charset val="128"/>
    </font>
    <font>
      <b/>
      <sz val="16"/>
      <name val="ＭＳ ゴシック"/>
      <family val="3"/>
      <charset val="128"/>
    </font>
    <font>
      <b/>
      <sz val="11"/>
      <color indexed="8"/>
      <name val="ＭＳ ゴシック"/>
      <family val="3"/>
      <charset val="128"/>
    </font>
    <font>
      <b/>
      <sz val="10"/>
      <color indexed="8"/>
      <name val="ＭＳ ゴシック"/>
      <family val="3"/>
      <charset val="128"/>
    </font>
    <font>
      <sz val="10"/>
      <color theme="0"/>
      <name val="ＭＳ ゴシック"/>
      <family val="3"/>
      <charset val="128"/>
    </font>
    <font>
      <sz val="12"/>
      <color theme="1"/>
      <name val="ＭＳ Ｐゴシック"/>
      <family val="3"/>
      <charset val="128"/>
    </font>
    <font>
      <sz val="10.5"/>
      <color indexed="8"/>
      <name val="ＭＳ Ｐゴシック"/>
      <family val="3"/>
      <charset val="128"/>
    </font>
    <font>
      <b/>
      <u/>
      <sz val="10"/>
      <color rgb="FFFF0000"/>
      <name val="ＭＳ ゴシック"/>
      <family val="3"/>
      <charset val="128"/>
    </font>
    <font>
      <sz val="11"/>
      <name val="Segoe UI Symbol"/>
      <family val="3"/>
    </font>
  </fonts>
  <fills count="24">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8"/>
        <bgColor indexed="64"/>
      </patternFill>
    </fill>
    <fill>
      <patternFill patternType="solid">
        <fgColor indexed="43"/>
        <bgColor indexed="64"/>
      </patternFill>
    </fill>
    <fill>
      <patternFill patternType="solid">
        <fgColor rgb="FF00B050"/>
        <bgColor indexed="64"/>
      </patternFill>
    </fill>
    <fill>
      <patternFill patternType="solid">
        <fgColor rgb="FF66FFCC"/>
        <bgColor indexed="64"/>
      </patternFill>
    </fill>
    <fill>
      <patternFill patternType="solid">
        <fgColor rgb="FF66FF66"/>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66FFFF"/>
        <bgColor indexed="64"/>
      </patternFill>
    </fill>
    <fill>
      <patternFill patternType="solid">
        <fgColor rgb="FFCCFF33"/>
        <bgColor indexed="64"/>
      </patternFill>
    </fill>
    <fill>
      <patternFill patternType="solid">
        <fgColor theme="5" tint="0.79998168889431442"/>
        <bgColor indexed="64"/>
      </patternFill>
    </fill>
    <fill>
      <patternFill patternType="solid">
        <fgColor rgb="FF0070C0"/>
        <bgColor indexed="64"/>
      </patternFill>
    </fill>
    <fill>
      <patternFill patternType="solid">
        <fgColor theme="3" tint="-0.249977111117893"/>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indexed="61"/>
        <bgColor indexed="64"/>
      </patternFill>
    </fill>
    <fill>
      <patternFill patternType="solid">
        <fgColor indexed="42"/>
        <bgColor indexed="64"/>
      </patternFill>
    </fill>
    <fill>
      <patternFill patternType="solid">
        <fgColor indexed="21"/>
        <bgColor indexed="64"/>
      </patternFill>
    </fill>
    <fill>
      <patternFill patternType="solid">
        <fgColor rgb="FFCCFFFF"/>
        <bgColor indexed="64"/>
      </patternFill>
    </fill>
  </fills>
  <borders count="199">
    <border>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hair">
        <color auto="1"/>
      </top>
      <bottom/>
      <diagonal/>
    </border>
    <border>
      <left style="hair">
        <color auto="1"/>
      </left>
      <right/>
      <top style="hair">
        <color auto="1"/>
      </top>
      <bottom/>
      <diagonal/>
    </border>
    <border>
      <left style="thin">
        <color auto="1"/>
      </left>
      <right/>
      <top style="hair">
        <color auto="1"/>
      </top>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medium">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top style="hair">
        <color auto="1"/>
      </top>
      <bottom style="hair">
        <color auto="1"/>
      </bottom>
      <diagonal/>
    </border>
    <border>
      <left style="hair">
        <color auto="1"/>
      </left>
      <right/>
      <top style="medium">
        <color auto="1"/>
      </top>
      <bottom style="hair">
        <color auto="1"/>
      </bottom>
      <diagonal/>
    </border>
    <border>
      <left style="thin">
        <color auto="1"/>
      </left>
      <right/>
      <top/>
      <bottom style="hair">
        <color auto="1"/>
      </bottom>
      <diagonal/>
    </border>
    <border>
      <left style="thin">
        <color auto="1"/>
      </left>
      <right/>
      <top style="hair">
        <color auto="1"/>
      </top>
      <bottom style="medium">
        <color auto="1"/>
      </bottom>
      <diagonal/>
    </border>
    <border>
      <left/>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style="medium">
        <color auto="1"/>
      </bottom>
      <diagonal/>
    </border>
    <border>
      <left/>
      <right/>
      <top/>
      <bottom style="medium">
        <color auto="1"/>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style="thin">
        <color auto="1"/>
      </left>
      <right/>
      <top/>
      <bottom/>
      <diagonal/>
    </border>
    <border>
      <left/>
      <right/>
      <top style="hair">
        <color auto="1"/>
      </top>
      <bottom style="hair">
        <color auto="1"/>
      </bottom>
      <diagonal/>
    </border>
    <border>
      <left/>
      <right style="medium">
        <color auto="1"/>
      </right>
      <top/>
      <bottom/>
      <diagonal/>
    </border>
    <border>
      <left style="thin">
        <color auto="1"/>
      </left>
      <right style="thin">
        <color auto="1"/>
      </right>
      <top/>
      <bottom/>
      <diagonal/>
    </border>
    <border>
      <left style="medium">
        <color auto="1"/>
      </left>
      <right/>
      <top/>
      <bottom style="medium">
        <color auto="1"/>
      </bottom>
      <diagonal/>
    </border>
    <border>
      <left style="thin">
        <color auto="1"/>
      </left>
      <right/>
      <top style="thin">
        <color auto="1"/>
      </top>
      <bottom/>
      <diagonal/>
    </border>
    <border>
      <left style="thin">
        <color auto="1"/>
      </left>
      <right/>
      <top style="medium">
        <color auto="1"/>
      </top>
      <bottom style="hair">
        <color auto="1"/>
      </bottom>
      <diagonal/>
    </border>
    <border>
      <left/>
      <right style="medium">
        <color auto="1"/>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bottom style="medium">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style="thin">
        <color auto="1"/>
      </right>
      <top style="thin">
        <color auto="1"/>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hair">
        <color auto="1"/>
      </top>
      <bottom style="hair">
        <color auto="1"/>
      </bottom>
      <diagonal/>
    </border>
    <border>
      <left/>
      <right/>
      <top style="medium">
        <color auto="1"/>
      </top>
      <bottom style="double">
        <color auto="1"/>
      </bottom>
      <diagonal/>
    </border>
    <border>
      <left style="thin">
        <color auto="1"/>
      </left>
      <right/>
      <top style="medium">
        <color auto="1"/>
      </top>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bottom style="medium">
        <color auto="1"/>
      </bottom>
      <diagonal/>
    </border>
    <border>
      <left style="medium">
        <color auto="1"/>
      </left>
      <right/>
      <top style="thin">
        <color auto="1"/>
      </top>
      <bottom style="hair">
        <color auto="1"/>
      </bottom>
      <diagonal/>
    </border>
    <border>
      <left style="medium">
        <color auto="1"/>
      </left>
      <right/>
      <top/>
      <bottom style="thin">
        <color auto="1"/>
      </bottom>
      <diagonal/>
    </border>
    <border>
      <left style="medium">
        <color auto="1"/>
      </left>
      <right/>
      <top style="medium">
        <color auto="1"/>
      </top>
      <bottom style="hair">
        <color auto="1"/>
      </bottom>
      <diagonal/>
    </border>
    <border>
      <left/>
      <right style="medium">
        <color auto="1"/>
      </right>
      <top style="hair">
        <color auto="1"/>
      </top>
      <bottom/>
      <diagonal/>
    </border>
    <border>
      <left/>
      <right style="medium">
        <color auto="1"/>
      </right>
      <top style="medium">
        <color auto="1"/>
      </top>
      <bottom style="hair">
        <color auto="1"/>
      </bottom>
      <diagonal/>
    </border>
    <border>
      <left style="hair">
        <color auto="1"/>
      </left>
      <right/>
      <top/>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hair">
        <color auto="1"/>
      </bottom>
      <diagonal/>
    </border>
    <border>
      <left style="thin">
        <color auto="1"/>
      </left>
      <right/>
      <top style="hair">
        <color auto="1"/>
      </top>
      <bottom style="thin">
        <color auto="1"/>
      </bottom>
      <diagonal/>
    </border>
    <border>
      <left/>
      <right style="medium">
        <color auto="1"/>
      </right>
      <top/>
      <bottom style="hair">
        <color auto="1"/>
      </bottom>
      <diagonal/>
    </border>
    <border>
      <left style="medium">
        <color auto="1"/>
      </left>
      <right style="thin">
        <color auto="1"/>
      </right>
      <top/>
      <bottom/>
      <diagonal/>
    </border>
    <border>
      <left/>
      <right style="medium">
        <color auto="1"/>
      </right>
      <top style="hair">
        <color auto="1"/>
      </top>
      <bottom style="thin">
        <color auto="1"/>
      </bottom>
      <diagonal/>
    </border>
    <border>
      <left style="medium">
        <color auto="1"/>
      </left>
      <right style="thin">
        <color auto="1"/>
      </right>
      <top style="medium">
        <color auto="1"/>
      </top>
      <bottom/>
      <diagonal/>
    </border>
    <border>
      <left/>
      <right style="hair">
        <color auto="1"/>
      </right>
      <top/>
      <bottom style="medium">
        <color auto="1"/>
      </bottom>
      <diagonal/>
    </border>
    <border>
      <left/>
      <right style="hair">
        <color auto="1"/>
      </right>
      <top style="hair">
        <color auto="1"/>
      </top>
      <bottom style="thin">
        <color auto="1"/>
      </bottom>
      <diagonal/>
    </border>
    <border>
      <left style="thin">
        <color auto="1"/>
      </left>
      <right style="thin">
        <color auto="1"/>
      </right>
      <top style="hair">
        <color auto="1"/>
      </top>
      <bottom style="thin">
        <color auto="1"/>
      </bottom>
      <diagonal/>
    </border>
    <border>
      <left/>
      <right style="hair">
        <color auto="1"/>
      </right>
      <top style="hair">
        <color auto="1"/>
      </top>
      <bottom/>
      <diagonal/>
    </border>
    <border>
      <left/>
      <right style="hair">
        <color auto="1"/>
      </right>
      <top/>
      <bottom style="thin">
        <color auto="1"/>
      </bottom>
      <diagonal/>
    </border>
    <border>
      <left/>
      <right style="hair">
        <color auto="1"/>
      </right>
      <top style="medium">
        <color auto="1"/>
      </top>
      <bottom style="hair">
        <color auto="1"/>
      </bottom>
      <diagonal/>
    </border>
    <border>
      <left style="thin">
        <color auto="1"/>
      </left>
      <right/>
      <top style="medium">
        <color auto="1"/>
      </top>
      <bottom style="thin">
        <color auto="1"/>
      </bottom>
      <diagonal/>
    </border>
    <border>
      <left/>
      <right style="thick">
        <color auto="1"/>
      </right>
      <top/>
      <bottom style="thick">
        <color auto="1"/>
      </bottom>
      <diagonal/>
    </border>
    <border>
      <left/>
      <right/>
      <top/>
      <bottom style="thick">
        <color auto="1"/>
      </bottom>
      <diagonal/>
    </border>
    <border>
      <left style="thin">
        <color auto="1"/>
      </left>
      <right style="thin">
        <color auto="1"/>
      </right>
      <top style="medium">
        <color auto="1"/>
      </top>
      <bottom/>
      <diagonal/>
    </border>
    <border>
      <left style="thick">
        <color auto="1"/>
      </left>
      <right/>
      <top style="thick">
        <color auto="1"/>
      </top>
      <bottom/>
      <diagonal/>
    </border>
    <border>
      <left/>
      <right/>
      <top style="thick">
        <color auto="1"/>
      </top>
      <bottom/>
      <diagonal/>
    </border>
    <border>
      <left style="thin">
        <color auto="1"/>
      </left>
      <right/>
      <top style="thick">
        <color auto="1"/>
      </top>
      <bottom/>
      <diagonal/>
    </border>
    <border>
      <left/>
      <right style="thin">
        <color auto="1"/>
      </right>
      <top style="thick">
        <color auto="1"/>
      </top>
      <bottom/>
      <diagonal/>
    </border>
    <border>
      <left/>
      <right style="thick">
        <color auto="1"/>
      </right>
      <top style="thick">
        <color auto="1"/>
      </top>
      <bottom/>
      <diagonal/>
    </border>
    <border>
      <left style="thick">
        <color auto="1"/>
      </left>
      <right/>
      <top/>
      <bottom style="thin">
        <color auto="1"/>
      </bottom>
      <diagonal/>
    </border>
    <border>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dotted">
        <color auto="1"/>
      </right>
      <top style="thin">
        <color auto="1"/>
      </top>
      <bottom/>
      <diagonal/>
    </border>
    <border>
      <left style="dotted">
        <color auto="1"/>
      </left>
      <right style="thin">
        <color auto="1"/>
      </right>
      <top style="thin">
        <color auto="1"/>
      </top>
      <bottom style="dotted">
        <color auto="1"/>
      </bottom>
      <diagonal/>
    </border>
    <border>
      <left/>
      <right style="thick">
        <color auto="1"/>
      </right>
      <top style="thin">
        <color auto="1"/>
      </top>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dotted">
        <color auto="1"/>
      </right>
      <top/>
      <bottom style="thin">
        <color auto="1"/>
      </bottom>
      <diagonal/>
    </border>
    <border>
      <left style="dotted">
        <color auto="1"/>
      </left>
      <right style="thin">
        <color auto="1"/>
      </right>
      <top style="dotted">
        <color auto="1"/>
      </top>
      <bottom style="thin">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ck">
        <color auto="1"/>
      </left>
      <right style="thin">
        <color auto="1"/>
      </right>
      <top/>
      <bottom style="thin">
        <color auto="1"/>
      </bottom>
      <diagonal/>
    </border>
    <border>
      <left style="dotted">
        <color auto="1"/>
      </left>
      <right/>
      <top style="thin">
        <color auto="1"/>
      </top>
      <bottom/>
      <diagonal/>
    </border>
    <border>
      <left style="dotted">
        <color auto="1"/>
      </left>
      <right/>
      <top/>
      <bottom style="thin">
        <color auto="1"/>
      </bottom>
      <diagonal/>
    </border>
    <border>
      <left style="thick">
        <color auto="1"/>
      </left>
      <right style="thin">
        <color auto="1"/>
      </right>
      <top style="thin">
        <color auto="1"/>
      </top>
      <bottom style="thick">
        <color auto="1"/>
      </bottom>
      <diagonal/>
    </border>
    <border>
      <left style="thin">
        <color auto="1"/>
      </left>
      <right/>
      <top style="dotted">
        <color auto="1"/>
      </top>
      <bottom style="thick">
        <color auto="1"/>
      </bottom>
      <diagonal/>
    </border>
    <border>
      <left/>
      <right/>
      <top style="dotted">
        <color auto="1"/>
      </top>
      <bottom style="thick">
        <color auto="1"/>
      </bottom>
      <diagonal/>
    </border>
    <border>
      <left/>
      <right style="thin">
        <color auto="1"/>
      </right>
      <top style="dotted">
        <color auto="1"/>
      </top>
      <bottom style="thick">
        <color auto="1"/>
      </bottom>
      <diagonal/>
    </border>
    <border>
      <left/>
      <right style="dotted">
        <color auto="1"/>
      </right>
      <top/>
      <bottom style="thick">
        <color auto="1"/>
      </bottom>
      <diagonal/>
    </border>
    <border>
      <left style="dotted">
        <color auto="1"/>
      </left>
      <right style="thin">
        <color auto="1"/>
      </right>
      <top style="dotted">
        <color auto="1"/>
      </top>
      <bottom style="thick">
        <color auto="1"/>
      </bottom>
      <diagonal/>
    </border>
    <border>
      <left style="thin">
        <color auto="1"/>
      </left>
      <right/>
      <top/>
      <bottom style="thick">
        <color auto="1"/>
      </bottom>
      <diagonal/>
    </border>
    <border>
      <left/>
      <right style="thin">
        <color auto="1"/>
      </right>
      <top/>
      <bottom style="thick">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right/>
      <top/>
      <bottom style="dotted">
        <color auto="1"/>
      </bottom>
      <diagonal/>
    </border>
    <border>
      <left style="thin">
        <color auto="1"/>
      </left>
      <right style="medium">
        <color auto="1"/>
      </right>
      <top style="medium">
        <color auto="1"/>
      </top>
      <bottom/>
      <diagonal/>
    </border>
    <border>
      <left style="thin">
        <color auto="1"/>
      </left>
      <right/>
      <top style="medium">
        <color auto="1"/>
      </top>
      <bottom style="medium">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medium">
        <color auto="1"/>
      </right>
      <top/>
      <bottom style="medium">
        <color auto="1"/>
      </bottom>
      <diagonal/>
    </border>
    <border>
      <left/>
      <right/>
      <top style="thin">
        <color auto="1"/>
      </top>
      <bottom/>
      <diagonal/>
    </border>
    <border>
      <left style="medium">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bottom style="hair">
        <color auto="1"/>
      </bottom>
      <diagonal/>
    </border>
    <border>
      <left style="hair">
        <color auto="1"/>
      </left>
      <right style="thin">
        <color auto="1"/>
      </right>
      <top style="medium">
        <color auto="1"/>
      </top>
      <bottom style="hair">
        <color auto="1"/>
      </bottom>
      <diagonal/>
    </border>
    <border>
      <left style="hair">
        <color auto="1"/>
      </left>
      <right style="hair">
        <color auto="1"/>
      </right>
      <top/>
      <bottom style="hair">
        <color auto="1"/>
      </bottom>
      <diagonal/>
    </border>
    <border>
      <left style="hair">
        <color auto="1"/>
      </left>
      <right style="medium">
        <color auto="1"/>
      </right>
      <top style="medium">
        <color auto="1"/>
      </top>
      <bottom style="hair">
        <color auto="1"/>
      </bottom>
      <diagonal/>
    </border>
    <border>
      <left style="medium">
        <color auto="1"/>
      </left>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style="medium">
        <color auto="1"/>
      </bottom>
      <diagonal/>
    </border>
    <border>
      <left style="hair">
        <color auto="1"/>
      </left>
      <right/>
      <top style="hair">
        <color auto="1"/>
      </top>
      <bottom style="medium">
        <color auto="1"/>
      </bottom>
      <diagonal/>
    </border>
    <border>
      <left style="hair">
        <color auto="1"/>
      </left>
      <right style="thin">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top style="medium">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style="thin">
        <color auto="1"/>
      </right>
      <top style="medium">
        <color auto="1"/>
      </top>
      <bottom style="double">
        <color auto="1"/>
      </bottom>
      <diagonal/>
    </border>
    <border>
      <left style="medium">
        <color auto="1"/>
      </left>
      <right/>
      <top style="thin">
        <color auto="1"/>
      </top>
      <bottom style="medium">
        <color auto="1"/>
      </bottom>
      <diagonal/>
    </border>
    <border>
      <left/>
      <right style="hair">
        <color auto="1"/>
      </right>
      <top style="medium">
        <color auto="1"/>
      </top>
      <bottom/>
      <diagonal/>
    </border>
    <border>
      <left style="hair">
        <color auto="1"/>
      </left>
      <right/>
      <top/>
      <bottom style="medium">
        <color auto="1"/>
      </bottom>
      <diagonal/>
    </border>
    <border>
      <left style="thin">
        <color auto="1"/>
      </left>
      <right style="thin">
        <color indexed="64"/>
      </right>
      <top style="thin">
        <color auto="1"/>
      </top>
      <bottom style="hair">
        <color auto="1"/>
      </bottom>
      <diagonal/>
    </border>
    <border>
      <left style="medium">
        <color auto="1"/>
      </left>
      <right/>
      <top style="hair">
        <color auto="1"/>
      </top>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thin">
        <color auto="1"/>
      </top>
      <bottom/>
      <diagonal/>
    </border>
    <border>
      <left/>
      <right style="medium">
        <color auto="1"/>
      </right>
      <top style="medium">
        <color auto="1"/>
      </top>
      <bottom style="thin">
        <color auto="1"/>
      </bottom>
      <diagonal/>
    </border>
    <border>
      <left/>
      <right style="hair">
        <color auto="1"/>
      </right>
      <top style="thin">
        <color auto="1"/>
      </top>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right style="hair">
        <color auto="1"/>
      </right>
      <top/>
      <bottom/>
      <diagonal/>
    </border>
    <border>
      <left style="hair">
        <color auto="1"/>
      </left>
      <right/>
      <top style="medium">
        <color auto="1"/>
      </top>
      <bottom/>
      <diagonal/>
    </border>
    <border>
      <left style="hair">
        <color auto="1"/>
      </left>
      <right/>
      <top/>
      <bottom style="thin">
        <color auto="1"/>
      </bottom>
      <diagonal/>
    </border>
  </borders>
  <cellStyleXfs count="10">
    <xf numFmtId="0" fontId="0" fillId="0" borderId="0">
      <alignment vertical="center"/>
    </xf>
    <xf numFmtId="0" fontId="14" fillId="0" borderId="0" applyNumberFormat="0" applyFill="0" applyBorder="0" applyAlignment="0" applyProtection="0">
      <alignment vertical="top"/>
      <protection locked="0"/>
    </xf>
    <xf numFmtId="0" fontId="29" fillId="0" borderId="0"/>
    <xf numFmtId="0" fontId="12" fillId="0" borderId="0"/>
    <xf numFmtId="177" fontId="49" fillId="0" borderId="0"/>
    <xf numFmtId="0" fontId="29" fillId="0" borderId="0">
      <alignment vertical="center"/>
    </xf>
    <xf numFmtId="0" fontId="1" fillId="0" borderId="0">
      <alignment vertical="center"/>
    </xf>
    <xf numFmtId="0" fontId="29" fillId="0" borderId="0"/>
    <xf numFmtId="0" fontId="65" fillId="0" borderId="0">
      <alignment vertical="center"/>
    </xf>
    <xf numFmtId="38" fontId="29" fillId="0" borderId="0" applyFont="0" applyFill="0" applyBorder="0" applyAlignment="0" applyProtection="0">
      <alignment vertical="center"/>
    </xf>
  </cellStyleXfs>
  <cellXfs count="1139">
    <xf numFmtId="0" fontId="0" fillId="0" borderId="0" xfId="0">
      <alignment vertical="center"/>
    </xf>
    <xf numFmtId="0" fontId="5" fillId="2" borderId="0" xfId="0" applyFont="1" applyFill="1">
      <alignment vertical="center"/>
    </xf>
    <xf numFmtId="0" fontId="5" fillId="0" borderId="0" xfId="0" applyFont="1">
      <alignment vertical="center"/>
    </xf>
    <xf numFmtId="0" fontId="10" fillId="0" borderId="0" xfId="0" applyFont="1" applyAlignment="1">
      <alignment vertical="center" wrapText="1"/>
    </xf>
    <xf numFmtId="0" fontId="10" fillId="2" borderId="0" xfId="0" applyFont="1" applyFill="1">
      <alignment vertical="center"/>
    </xf>
    <xf numFmtId="0" fontId="10" fillId="0" borderId="0" xfId="0" applyFont="1">
      <alignment vertical="center"/>
    </xf>
    <xf numFmtId="0" fontId="12" fillId="0" borderId="0" xfId="0" applyFont="1">
      <alignment vertical="center"/>
    </xf>
    <xf numFmtId="0" fontId="9" fillId="0" borderId="0" xfId="0" applyFont="1" applyAlignment="1">
      <alignment horizontal="center" vertical="center"/>
    </xf>
    <xf numFmtId="0" fontId="9" fillId="0" borderId="0" xfId="0" applyFont="1">
      <alignment vertical="center"/>
    </xf>
    <xf numFmtId="0" fontId="17" fillId="0" borderId="0" xfId="0" applyFont="1">
      <alignment vertical="center"/>
    </xf>
    <xf numFmtId="0" fontId="5" fillId="0" borderId="0" xfId="0" applyFont="1" applyAlignment="1">
      <alignment horizontal="center" vertical="center"/>
    </xf>
    <xf numFmtId="0" fontId="0" fillId="0" borderId="0" xfId="0" applyAlignment="1">
      <alignment horizontal="center" vertical="center"/>
    </xf>
    <xf numFmtId="0" fontId="8" fillId="0" borderId="0" xfId="0" applyFont="1">
      <alignment vertical="center"/>
    </xf>
    <xf numFmtId="0" fontId="11" fillId="0" borderId="0" xfId="0" applyFont="1">
      <alignment vertical="center"/>
    </xf>
    <xf numFmtId="0" fontId="15" fillId="0" borderId="0" xfId="0" applyFont="1" applyAlignment="1">
      <alignment horizontal="center" vertical="center"/>
    </xf>
    <xf numFmtId="0" fontId="15" fillId="0" borderId="0" xfId="0" applyFont="1">
      <alignment vertical="center"/>
    </xf>
    <xf numFmtId="0" fontId="16" fillId="0" borderId="0" xfId="0" applyFont="1" applyAlignment="1">
      <alignment horizontal="center" vertical="center"/>
    </xf>
    <xf numFmtId="20" fontId="10" fillId="2" borderId="0" xfId="0" applyNumberFormat="1" applyFont="1" applyFill="1">
      <alignment vertical="center"/>
    </xf>
    <xf numFmtId="0" fontId="5" fillId="0" borderId="0" xfId="0" applyFont="1" applyAlignment="1">
      <alignment vertical="center" wrapText="1"/>
    </xf>
    <xf numFmtId="0" fontId="19" fillId="0" borderId="0" xfId="0" applyFont="1" applyAlignment="1">
      <alignment horizontal="center" vertical="center"/>
    </xf>
    <xf numFmtId="0" fontId="8" fillId="0" borderId="50" xfId="0" applyFont="1" applyBorder="1">
      <alignment vertical="center"/>
    </xf>
    <xf numFmtId="176" fontId="8" fillId="0" borderId="0" xfId="0" applyNumberFormat="1" applyFont="1" applyAlignment="1">
      <alignment horizontal="left" vertical="center" justifyLastLine="1"/>
    </xf>
    <xf numFmtId="0" fontId="22" fillId="0" borderId="0" xfId="0" applyFont="1">
      <alignment vertical="center"/>
    </xf>
    <xf numFmtId="0" fontId="10" fillId="0" borderId="0" xfId="0" applyFont="1" applyAlignment="1">
      <alignment vertical="center" shrinkToFit="1"/>
    </xf>
    <xf numFmtId="0" fontId="28" fillId="2" borderId="0" xfId="0" applyFont="1" applyFill="1">
      <alignment vertical="center"/>
    </xf>
    <xf numFmtId="0" fontId="28" fillId="0" borderId="0" xfId="0" applyFont="1">
      <alignment vertical="center"/>
    </xf>
    <xf numFmtId="0" fontId="10" fillId="0" borderId="0" xfId="0" applyFont="1" applyAlignment="1">
      <alignment vertical="top" wrapText="1"/>
    </xf>
    <xf numFmtId="0" fontId="15" fillId="0" borderId="40" xfId="0" applyFont="1" applyBorder="1">
      <alignment vertical="center"/>
    </xf>
    <xf numFmtId="0" fontId="15" fillId="0" borderId="1" xfId="0" applyFont="1" applyBorder="1">
      <alignment vertical="center"/>
    </xf>
    <xf numFmtId="0" fontId="15" fillId="0" borderId="17" xfId="0" applyFont="1" applyBorder="1">
      <alignment vertical="center"/>
    </xf>
    <xf numFmtId="0" fontId="15" fillId="0" borderId="2" xfId="0" applyFont="1" applyBorder="1">
      <alignment vertical="center"/>
    </xf>
    <xf numFmtId="0" fontId="32" fillId="0" borderId="0" xfId="0" applyFont="1">
      <alignment vertical="center"/>
    </xf>
    <xf numFmtId="0" fontId="8" fillId="0" borderId="40" xfId="0" applyFont="1" applyBorder="1" applyAlignment="1">
      <alignment horizontal="left" vertical="center" wrapText="1" indent="1"/>
    </xf>
    <xf numFmtId="0" fontId="8" fillId="0" borderId="0" xfId="0" applyFont="1" applyAlignment="1">
      <alignment horizontal="left" vertical="center" indent="1"/>
    </xf>
    <xf numFmtId="0" fontId="8" fillId="0" borderId="1" xfId="0" applyFont="1" applyBorder="1" applyAlignment="1">
      <alignment horizontal="left" vertical="center" indent="1"/>
    </xf>
    <xf numFmtId="0" fontId="5" fillId="0" borderId="1" xfId="0" applyFont="1" applyBorder="1" applyAlignment="1">
      <alignment vertical="center" wrapText="1"/>
    </xf>
    <xf numFmtId="0" fontId="5" fillId="0" borderId="3" xfId="0" applyFont="1" applyBorder="1" applyAlignment="1">
      <alignment vertical="center" wrapText="1"/>
    </xf>
    <xf numFmtId="0" fontId="8" fillId="0" borderId="42" xfId="0" applyFont="1" applyBorder="1">
      <alignment vertical="center"/>
    </xf>
    <xf numFmtId="0" fontId="31" fillId="0" borderId="0" xfId="0" applyFont="1">
      <alignment vertical="center"/>
    </xf>
    <xf numFmtId="0" fontId="12" fillId="0" borderId="0" xfId="3"/>
    <xf numFmtId="0" fontId="12" fillId="0" borderId="36" xfId="3" applyBorder="1"/>
    <xf numFmtId="0" fontId="12" fillId="0" borderId="40" xfId="3" applyBorder="1" applyAlignment="1">
      <alignment horizontal="center"/>
    </xf>
    <xf numFmtId="0" fontId="12" fillId="0" borderId="0" xfId="3" applyAlignment="1">
      <alignment horizontal="center"/>
    </xf>
    <xf numFmtId="0" fontId="29" fillId="0" borderId="58" xfId="3" applyFont="1" applyBorder="1" applyAlignment="1">
      <alignment horizontal="center" vertical="center"/>
    </xf>
    <xf numFmtId="0" fontId="29" fillId="0" borderId="3" xfId="3" applyFont="1" applyBorder="1" applyAlignment="1">
      <alignment horizontal="center" vertical="center"/>
    </xf>
    <xf numFmtId="0" fontId="44" fillId="0" borderId="110" xfId="3" applyFont="1" applyBorder="1" applyAlignment="1">
      <alignment horizontal="center" vertical="center"/>
    </xf>
    <xf numFmtId="0" fontId="46" fillId="0" borderId="58" xfId="3" applyFont="1" applyBorder="1" applyAlignment="1">
      <alignment horizontal="center" vertical="center" textRotation="255"/>
    </xf>
    <xf numFmtId="0" fontId="44" fillId="0" borderId="119" xfId="3" applyFont="1" applyBorder="1" applyAlignment="1">
      <alignment horizontal="center" vertical="center"/>
    </xf>
    <xf numFmtId="0" fontId="46" fillId="0" borderId="3" xfId="3" applyFont="1" applyBorder="1" applyAlignment="1">
      <alignment horizontal="center" vertical="center" textRotation="255"/>
    </xf>
    <xf numFmtId="0" fontId="46" fillId="0" borderId="0" xfId="3" applyFont="1"/>
    <xf numFmtId="0" fontId="12" fillId="0" borderId="0" xfId="3" applyAlignment="1">
      <alignment horizontal="left"/>
    </xf>
    <xf numFmtId="0" fontId="44" fillId="0" borderId="131" xfId="3" applyFont="1" applyBorder="1" applyAlignment="1">
      <alignment horizontal="center" vertical="center"/>
    </xf>
    <xf numFmtId="0" fontId="46" fillId="0" borderId="1" xfId="3" applyFont="1" applyBorder="1" applyAlignment="1">
      <alignment horizontal="center" vertical="center" textRotation="255"/>
    </xf>
    <xf numFmtId="0" fontId="12" fillId="0" borderId="134" xfId="3" applyBorder="1"/>
    <xf numFmtId="0" fontId="12" fillId="0" borderId="135" xfId="3" applyBorder="1"/>
    <xf numFmtId="0" fontId="12" fillId="0" borderId="136" xfId="3" applyBorder="1"/>
    <xf numFmtId="0" fontId="12" fillId="0" borderId="13" xfId="3" applyBorder="1" applyAlignment="1">
      <alignment horizontal="center" vertical="center"/>
    </xf>
    <xf numFmtId="0" fontId="12" fillId="0" borderId="137" xfId="3" applyBorder="1" applyAlignment="1">
      <alignment horizontal="center" vertical="center"/>
    </xf>
    <xf numFmtId="0" fontId="12" fillId="0" borderId="134" xfId="3" applyBorder="1" applyAlignment="1">
      <alignment horizontal="center" vertical="center"/>
    </xf>
    <xf numFmtId="0" fontId="12" fillId="0" borderId="45" xfId="3" applyBorder="1" applyAlignment="1">
      <alignment horizontal="center" vertical="center"/>
    </xf>
    <xf numFmtId="0" fontId="12" fillId="0" borderId="13" xfId="3" applyBorder="1" applyAlignment="1">
      <alignment horizontal="center"/>
    </xf>
    <xf numFmtId="0" fontId="12" fillId="0" borderId="134" xfId="3" applyBorder="1" applyAlignment="1">
      <alignment horizontal="center"/>
    </xf>
    <xf numFmtId="0" fontId="3" fillId="0" borderId="0" xfId="3" applyFont="1" applyAlignment="1">
      <alignment horizontal="left"/>
    </xf>
    <xf numFmtId="0" fontId="12" fillId="0" borderId="135" xfId="3" applyBorder="1" applyAlignment="1">
      <alignment horizontal="left" vertical="center"/>
    </xf>
    <xf numFmtId="0" fontId="12" fillId="0" borderId="136" xfId="3" applyBorder="1" applyAlignment="1">
      <alignment horizontal="left" vertical="center"/>
    </xf>
    <xf numFmtId="0" fontId="12" fillId="0" borderId="134" xfId="3" applyBorder="1" applyAlignment="1">
      <alignment horizontal="left" vertical="center"/>
    </xf>
    <xf numFmtId="0" fontId="12" fillId="0" borderId="0" xfId="3" applyAlignment="1">
      <alignment horizontal="left" vertical="center"/>
    </xf>
    <xf numFmtId="0" fontId="12" fillId="0" borderId="137" xfId="3" applyBorder="1"/>
    <xf numFmtId="0" fontId="12" fillId="0" borderId="139" xfId="3" applyBorder="1"/>
    <xf numFmtId="0" fontId="12" fillId="0" borderId="140" xfId="3" applyBorder="1"/>
    <xf numFmtId="0" fontId="12" fillId="0" borderId="141" xfId="3" applyBorder="1"/>
    <xf numFmtId="178" fontId="51" fillId="9" borderId="0" xfId="4" applyNumberFormat="1" applyFont="1" applyFill="1"/>
    <xf numFmtId="178" fontId="51" fillId="9" borderId="0" xfId="4" applyNumberFormat="1" applyFont="1" applyFill="1" applyAlignment="1">
      <alignment vertical="center" shrinkToFit="1"/>
    </xf>
    <xf numFmtId="178" fontId="52" fillId="9" borderId="8" xfId="4" applyNumberFormat="1" applyFont="1" applyFill="1" applyBorder="1" applyAlignment="1">
      <alignment horizontal="center" vertical="center" shrinkToFit="1"/>
    </xf>
    <xf numFmtId="178" fontId="52" fillId="9" borderId="54" xfId="4" applyNumberFormat="1" applyFont="1" applyFill="1" applyBorder="1" applyAlignment="1">
      <alignment horizontal="center" vertical="center" shrinkToFit="1"/>
    </xf>
    <xf numFmtId="178" fontId="53" fillId="9" borderId="0" xfId="4" applyNumberFormat="1" applyFont="1" applyFill="1" applyAlignment="1">
      <alignment vertical="center" shrinkToFit="1"/>
    </xf>
    <xf numFmtId="178" fontId="52" fillId="9" borderId="3" xfId="4" applyNumberFormat="1" applyFont="1" applyFill="1" applyBorder="1" applyAlignment="1">
      <alignment horizontal="center" vertical="center" shrinkToFit="1"/>
    </xf>
    <xf numFmtId="178" fontId="52" fillId="9" borderId="90" xfId="4" applyNumberFormat="1" applyFont="1" applyFill="1" applyBorder="1" applyAlignment="1">
      <alignment horizontal="center" vertical="center" shrinkToFit="1"/>
    </xf>
    <xf numFmtId="178" fontId="52" fillId="9" borderId="27" xfId="4" applyNumberFormat="1" applyFont="1" applyFill="1" applyBorder="1" applyAlignment="1">
      <alignment horizontal="center" vertical="center" shrinkToFit="1"/>
    </xf>
    <xf numFmtId="178" fontId="52" fillId="9" borderId="21" xfId="4" applyNumberFormat="1" applyFont="1" applyFill="1" applyBorder="1" applyAlignment="1">
      <alignment horizontal="center" vertical="center" shrinkToFit="1"/>
    </xf>
    <xf numFmtId="178" fontId="52" fillId="9" borderId="65" xfId="4" applyNumberFormat="1" applyFont="1" applyFill="1" applyBorder="1" applyAlignment="1">
      <alignment horizontal="center" vertical="center" shrinkToFit="1"/>
    </xf>
    <xf numFmtId="178" fontId="52" fillId="9" borderId="67" xfId="4" applyNumberFormat="1" applyFont="1" applyFill="1" applyBorder="1" applyAlignment="1">
      <alignment horizontal="center" vertical="center" shrinkToFit="1"/>
    </xf>
    <xf numFmtId="0" fontId="10" fillId="8" borderId="27" xfId="0" applyFont="1" applyFill="1" applyBorder="1" applyAlignment="1">
      <alignment horizontal="center" vertical="center"/>
    </xf>
    <xf numFmtId="0" fontId="10" fillId="8" borderId="97" xfId="0" applyFont="1" applyFill="1" applyBorder="1" applyAlignment="1">
      <alignment horizontal="center" vertical="center"/>
    </xf>
    <xf numFmtId="0" fontId="10" fillId="10" borderId="8" xfId="0" applyFont="1" applyFill="1" applyBorder="1" applyAlignment="1">
      <alignment horizontal="center" vertical="center"/>
    </xf>
    <xf numFmtId="0" fontId="10" fillId="10" borderId="67" xfId="0" applyFont="1" applyFill="1" applyBorder="1" applyAlignment="1">
      <alignment horizontal="center" vertical="center"/>
    </xf>
    <xf numFmtId="0" fontId="10" fillId="13" borderId="8" xfId="0" applyFont="1" applyFill="1" applyBorder="1" applyAlignment="1">
      <alignment horizontal="center" vertical="center"/>
    </xf>
    <xf numFmtId="0" fontId="10" fillId="13" borderId="67" xfId="0" applyFont="1" applyFill="1" applyBorder="1" applyAlignment="1">
      <alignment horizontal="center" vertical="center"/>
    </xf>
    <xf numFmtId="0" fontId="10" fillId="12" borderId="62" xfId="0" applyFont="1" applyFill="1" applyBorder="1" applyAlignment="1">
      <alignment horizontal="center" vertical="center"/>
    </xf>
    <xf numFmtId="0" fontId="10" fillId="12" borderId="3" xfId="0" applyFont="1" applyFill="1" applyBorder="1" applyAlignment="1">
      <alignment horizontal="center" vertical="center"/>
    </xf>
    <xf numFmtId="179" fontId="10" fillId="2" borderId="0" xfId="0" applyNumberFormat="1" applyFont="1" applyFill="1">
      <alignment vertical="center"/>
    </xf>
    <xf numFmtId="0" fontId="0" fillId="0" borderId="0" xfId="0" applyAlignment="1">
      <alignment vertical="center" wrapText="1"/>
    </xf>
    <xf numFmtId="0" fontId="57" fillId="0" borderId="0" xfId="0" applyFont="1">
      <alignment vertical="center"/>
    </xf>
    <xf numFmtId="0" fontId="5" fillId="0" borderId="8" xfId="0" applyFont="1" applyBorder="1" applyAlignment="1">
      <alignment horizontal="center" vertical="center"/>
    </xf>
    <xf numFmtId="0" fontId="5" fillId="0" borderId="20" xfId="0" applyFont="1" applyBorder="1">
      <alignment vertical="center"/>
    </xf>
    <xf numFmtId="0" fontId="5" fillId="0" borderId="21" xfId="0" applyFont="1" applyBorder="1" applyAlignment="1">
      <alignment horizontal="center" vertical="center"/>
    </xf>
    <xf numFmtId="0" fontId="5" fillId="0" borderId="15" xfId="0" applyFont="1" applyBorder="1" applyAlignment="1">
      <alignment horizontal="center" vertical="center"/>
    </xf>
    <xf numFmtId="0" fontId="5" fillId="0" borderId="22" xfId="0" applyFont="1" applyBorder="1" applyAlignment="1">
      <alignment horizontal="center" vertical="center"/>
    </xf>
    <xf numFmtId="0" fontId="5" fillId="0" borderId="145"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right" vertical="center" indent="1"/>
    </xf>
    <xf numFmtId="0" fontId="5" fillId="0" borderId="148" xfId="0" applyFont="1" applyBorder="1" applyAlignment="1">
      <alignment horizontal="right" vertical="center" indent="1"/>
    </xf>
    <xf numFmtId="0" fontId="17" fillId="0" borderId="0" xfId="0" applyFont="1" applyAlignment="1">
      <alignment horizontal="left" vertical="center"/>
    </xf>
    <xf numFmtId="0" fontId="7" fillId="0" borderId="0" xfId="0" applyFont="1">
      <alignment vertical="center"/>
    </xf>
    <xf numFmtId="0" fontId="59" fillId="0" borderId="0" xfId="0" applyFont="1">
      <alignment vertical="center"/>
    </xf>
    <xf numFmtId="0" fontId="60" fillId="0" borderId="0" xfId="0" applyFont="1" applyAlignment="1">
      <alignment horizontal="center" vertical="center"/>
    </xf>
    <xf numFmtId="0" fontId="60" fillId="0" borderId="26" xfId="0" applyFont="1" applyBorder="1" applyAlignment="1">
      <alignment horizontal="center" vertical="center"/>
    </xf>
    <xf numFmtId="0" fontId="60" fillId="0" borderId="0" xfId="0" applyFont="1">
      <alignment vertical="center"/>
    </xf>
    <xf numFmtId="0" fontId="60" fillId="0" borderId="0" xfId="0" applyFont="1" applyAlignment="1">
      <alignment horizontal="left" vertical="center"/>
    </xf>
    <xf numFmtId="0" fontId="7" fillId="0" borderId="150" xfId="0" applyFont="1" applyBorder="1" applyAlignment="1">
      <alignment horizontal="center" vertical="center"/>
    </xf>
    <xf numFmtId="0" fontId="7" fillId="0" borderId="151" xfId="0" applyFont="1" applyBorder="1" applyAlignment="1">
      <alignment horizontal="center" vertical="center"/>
    </xf>
    <xf numFmtId="0" fontId="7" fillId="0" borderId="152" xfId="0" applyFont="1" applyBorder="1" applyAlignment="1">
      <alignment horizontal="center" vertical="center"/>
    </xf>
    <xf numFmtId="0" fontId="7" fillId="0" borderId="153" xfId="0" applyFont="1" applyBorder="1" applyAlignment="1">
      <alignment horizontal="center" vertical="center"/>
    </xf>
    <xf numFmtId="0" fontId="7" fillId="0" borderId="0" xfId="0" applyFont="1" applyAlignment="1">
      <alignment horizontal="center" vertical="center"/>
    </xf>
    <xf numFmtId="0" fontId="7" fillId="0" borderId="154" xfId="0" applyFont="1" applyBorder="1" applyAlignment="1">
      <alignment horizontal="center" vertical="center"/>
    </xf>
    <xf numFmtId="0" fontId="63" fillId="0" borderId="30" xfId="0" applyFont="1" applyBorder="1" applyAlignment="1">
      <alignment horizontal="center" vertical="center" shrinkToFit="1"/>
    </xf>
    <xf numFmtId="0" fontId="7" fillId="0" borderId="31" xfId="0" applyFont="1" applyBorder="1" applyAlignment="1">
      <alignment horizontal="center" vertical="center"/>
    </xf>
    <xf numFmtId="0" fontId="63" fillId="0" borderId="155" xfId="0" applyFont="1" applyBorder="1" applyAlignment="1">
      <alignment horizontal="center" vertical="center" shrinkToFit="1"/>
    </xf>
    <xf numFmtId="0" fontId="7" fillId="0" borderId="156" xfId="0" applyFont="1" applyBorder="1" applyAlignment="1">
      <alignment horizontal="center" vertical="center"/>
    </xf>
    <xf numFmtId="0" fontId="63" fillId="0" borderId="157" xfId="0" applyFont="1" applyBorder="1" applyAlignment="1">
      <alignment horizontal="center" vertical="center" shrinkToFit="1"/>
    </xf>
    <xf numFmtId="0" fontId="7" fillId="0" borderId="158" xfId="0" applyFont="1" applyBorder="1" applyAlignment="1">
      <alignment horizontal="center" vertical="center"/>
    </xf>
    <xf numFmtId="0" fontId="63" fillId="0" borderId="159" xfId="0" applyFont="1" applyBorder="1" applyAlignment="1">
      <alignment horizontal="center" vertical="center" shrinkToFit="1"/>
    </xf>
    <xf numFmtId="0" fontId="7" fillId="0" borderId="29" xfId="0" applyFont="1" applyBorder="1" applyAlignment="1">
      <alignment horizontal="center" vertical="center"/>
    </xf>
    <xf numFmtId="0" fontId="63" fillId="0" borderId="160" xfId="0" applyFont="1" applyBorder="1" applyAlignment="1">
      <alignment horizontal="center" vertical="center" shrinkToFit="1"/>
    </xf>
    <xf numFmtId="0" fontId="7" fillId="0" borderId="161" xfId="0" applyFont="1" applyBorder="1" applyAlignment="1">
      <alignment horizontal="center" vertical="center"/>
    </xf>
    <xf numFmtId="0" fontId="63" fillId="0" borderId="162" xfId="0" applyFont="1" applyBorder="1" applyAlignment="1">
      <alignment horizontal="center" vertical="center" shrinkToFit="1"/>
    </xf>
    <xf numFmtId="0" fontId="7" fillId="0" borderId="163" xfId="0" applyFont="1" applyBorder="1" applyAlignment="1">
      <alignment horizontal="center" vertical="center"/>
    </xf>
    <xf numFmtId="0" fontId="63" fillId="0" borderId="164" xfId="0" applyFont="1" applyBorder="1" applyAlignment="1">
      <alignment horizontal="center" vertical="center" shrinkToFit="1"/>
    </xf>
    <xf numFmtId="0" fontId="7" fillId="0" borderId="32" xfId="0" applyFont="1" applyBorder="1" applyAlignment="1">
      <alignment horizontal="center" vertical="center"/>
    </xf>
    <xf numFmtId="0" fontId="63" fillId="0" borderId="165" xfId="0" applyFont="1" applyBorder="1" applyAlignment="1">
      <alignment horizontal="center" vertical="center" shrinkToFit="1"/>
    </xf>
    <xf numFmtId="0" fontId="7" fillId="0" borderId="166" xfId="0" applyFont="1" applyBorder="1" applyAlignment="1">
      <alignment horizontal="center" vertical="center"/>
    </xf>
    <xf numFmtId="0" fontId="63" fillId="0" borderId="167" xfId="0" applyFont="1" applyBorder="1" applyAlignment="1">
      <alignment horizontal="center" vertical="center" shrinkToFit="1"/>
    </xf>
    <xf numFmtId="0" fontId="29" fillId="0" borderId="0" xfId="7"/>
    <xf numFmtId="180" fontId="0" fillId="0" borderId="0" xfId="0" applyNumberFormat="1">
      <alignment vertical="center"/>
    </xf>
    <xf numFmtId="0" fontId="10" fillId="0" borderId="42" xfId="0" applyFont="1" applyBorder="1" applyAlignment="1">
      <alignment horizontal="left" vertical="center" indent="1"/>
    </xf>
    <xf numFmtId="0" fontId="64" fillId="0" borderId="0" xfId="7" applyFont="1" applyAlignment="1">
      <alignment horizontal="center"/>
    </xf>
    <xf numFmtId="0" fontId="10" fillId="8" borderId="60" xfId="0" applyFont="1" applyFill="1" applyBorder="1">
      <alignment vertical="center"/>
    </xf>
    <xf numFmtId="0" fontId="10" fillId="8" borderId="61" xfId="0" applyFont="1" applyFill="1" applyBorder="1">
      <alignment vertical="center"/>
    </xf>
    <xf numFmtId="0" fontId="10" fillId="8" borderId="55" xfId="0" applyFont="1" applyFill="1" applyBorder="1">
      <alignment vertical="center"/>
    </xf>
    <xf numFmtId="0" fontId="10" fillId="8" borderId="54" xfId="0" applyFont="1" applyFill="1" applyBorder="1">
      <alignment vertical="center"/>
    </xf>
    <xf numFmtId="0" fontId="10" fillId="7" borderId="60" xfId="0" applyFont="1" applyFill="1" applyBorder="1">
      <alignment vertical="center"/>
    </xf>
    <xf numFmtId="0" fontId="10" fillId="7" borderId="61" xfId="0" applyFont="1" applyFill="1" applyBorder="1">
      <alignment vertical="center"/>
    </xf>
    <xf numFmtId="0" fontId="10" fillId="7" borderId="55" xfId="0" applyFont="1" applyFill="1" applyBorder="1">
      <alignment vertical="center"/>
    </xf>
    <xf numFmtId="0" fontId="10" fillId="7" borderId="54" xfId="0" applyFont="1" applyFill="1" applyBorder="1">
      <alignment vertical="center"/>
    </xf>
    <xf numFmtId="0" fontId="10" fillId="8" borderId="55" xfId="0" applyFont="1" applyFill="1" applyBorder="1" applyAlignment="1">
      <alignment horizontal="left" vertical="center"/>
    </xf>
    <xf numFmtId="0" fontId="10" fillId="8" borderId="55" xfId="0" applyFont="1" applyFill="1" applyBorder="1" applyAlignment="1">
      <alignment horizontal="left" vertical="center" indent="5"/>
    </xf>
    <xf numFmtId="0" fontId="10" fillId="7" borderId="55" xfId="0" applyFont="1" applyFill="1" applyBorder="1" applyAlignment="1">
      <alignment horizontal="left" vertical="center" indent="5"/>
    </xf>
    <xf numFmtId="0" fontId="10" fillId="8" borderId="60" xfId="0" applyFont="1" applyFill="1" applyBorder="1" applyAlignment="1">
      <alignment horizontal="left" vertical="center"/>
    </xf>
    <xf numFmtId="0" fontId="5" fillId="0" borderId="8" xfId="0" applyFont="1" applyBorder="1" applyAlignment="1">
      <alignment horizontal="left" vertical="center" indent="3"/>
    </xf>
    <xf numFmtId="0" fontId="5" fillId="0" borderId="9" xfId="0" applyFont="1" applyBorder="1" applyAlignment="1">
      <alignment horizontal="left" vertical="center" indent="3"/>
    </xf>
    <xf numFmtId="0" fontId="5" fillId="0" borderId="146" xfId="0" applyFont="1" applyBorder="1" applyAlignment="1">
      <alignment horizontal="left" vertical="center" indent="3"/>
    </xf>
    <xf numFmtId="0" fontId="5" fillId="0" borderId="147" xfId="0" applyFont="1" applyBorder="1" applyAlignment="1">
      <alignment horizontal="left" vertical="center" indent="3"/>
    </xf>
    <xf numFmtId="0" fontId="60" fillId="0" borderId="0" xfId="0" applyFont="1" applyAlignment="1">
      <alignment horizontal="left" vertical="top"/>
    </xf>
    <xf numFmtId="0" fontId="7" fillId="0" borderId="0" xfId="0" applyFont="1" applyAlignment="1">
      <alignment vertical="center" shrinkToFit="1"/>
    </xf>
    <xf numFmtId="0" fontId="21" fillId="0" borderId="0" xfId="0" applyFont="1">
      <alignment vertical="center"/>
    </xf>
    <xf numFmtId="0" fontId="21" fillId="0" borderId="172" xfId="0" applyFont="1" applyBorder="1">
      <alignment vertical="center"/>
    </xf>
    <xf numFmtId="0" fontId="21" fillId="0" borderId="173" xfId="0" applyFont="1" applyBorder="1">
      <alignment vertical="center"/>
    </xf>
    <xf numFmtId="0" fontId="21" fillId="0" borderId="174" xfId="0" applyFont="1" applyBorder="1">
      <alignment vertical="center"/>
    </xf>
    <xf numFmtId="0" fontId="31" fillId="0" borderId="0" xfId="0" applyFont="1" applyAlignment="1">
      <alignment horizontal="distributed" vertical="center"/>
    </xf>
    <xf numFmtId="0" fontId="10" fillId="0" borderId="149" xfId="0" applyFont="1" applyBorder="1">
      <alignment vertical="center"/>
    </xf>
    <xf numFmtId="0" fontId="10" fillId="0" borderId="13" xfId="0" applyFont="1" applyBorder="1">
      <alignment vertical="center"/>
    </xf>
    <xf numFmtId="0" fontId="6" fillId="0" borderId="173" xfId="0" applyFont="1" applyBorder="1" applyAlignment="1">
      <alignment horizontal="center" vertical="center"/>
    </xf>
    <xf numFmtId="0" fontId="4" fillId="0" borderId="0" xfId="7" applyFont="1" applyAlignment="1">
      <alignment horizontal="center" vertical="center"/>
    </xf>
    <xf numFmtId="0" fontId="28" fillId="0" borderId="0" xfId="7" applyFont="1"/>
    <xf numFmtId="0" fontId="28" fillId="0" borderId="0" xfId="7" applyFont="1" applyAlignment="1">
      <alignment horizontal="left" indent="1"/>
    </xf>
    <xf numFmtId="0" fontId="72" fillId="0" borderId="0" xfId="7" applyFont="1"/>
    <xf numFmtId="0" fontId="29" fillId="0" borderId="0" xfId="7" applyAlignment="1">
      <alignment vertical="center"/>
    </xf>
    <xf numFmtId="0" fontId="0" fillId="0" borderId="0" xfId="7" applyFont="1" applyAlignment="1">
      <alignment vertical="center"/>
    </xf>
    <xf numFmtId="0" fontId="0" fillId="0" borderId="168" xfId="7" applyFont="1" applyBorder="1" applyAlignment="1">
      <alignment horizontal="center" vertical="center" shrinkToFit="1"/>
    </xf>
    <xf numFmtId="0" fontId="29" fillId="0" borderId="170" xfId="7" applyBorder="1" applyAlignment="1">
      <alignment horizontal="center" vertical="center"/>
    </xf>
    <xf numFmtId="0" fontId="29" fillId="0" borderId="168" xfId="7" applyBorder="1" applyAlignment="1">
      <alignment horizontal="center" vertical="center" shrinkToFit="1"/>
    </xf>
    <xf numFmtId="0" fontId="29" fillId="0" borderId="169" xfId="7" applyBorder="1" applyAlignment="1">
      <alignment horizontal="center" vertical="center"/>
    </xf>
    <xf numFmtId="0" fontId="74" fillId="0" borderId="0" xfId="6" applyFont="1">
      <alignment vertical="center"/>
    </xf>
    <xf numFmtId="0" fontId="76" fillId="0" borderId="0" xfId="6" applyFont="1">
      <alignment vertical="center"/>
    </xf>
    <xf numFmtId="0" fontId="74" fillId="0" borderId="0" xfId="6" applyFont="1" applyAlignment="1">
      <alignment vertical="center" wrapText="1"/>
    </xf>
    <xf numFmtId="0" fontId="74" fillId="0" borderId="0" xfId="6" applyFont="1" applyAlignment="1">
      <alignment horizontal="center" vertical="center"/>
    </xf>
    <xf numFmtId="0" fontId="74" fillId="0" borderId="0" xfId="6" applyFont="1" applyAlignment="1">
      <alignment horizontal="center" vertical="center" wrapText="1"/>
    </xf>
    <xf numFmtId="0" fontId="74" fillId="0" borderId="2" xfId="6" applyFont="1" applyBorder="1" applyAlignment="1">
      <alignment horizontal="left" vertical="center"/>
    </xf>
    <xf numFmtId="0" fontId="74" fillId="0" borderId="0" xfId="6" applyFont="1" applyAlignment="1">
      <alignment horizontal="left" vertical="center"/>
    </xf>
    <xf numFmtId="0" fontId="26" fillId="0" borderId="0" xfId="0" applyFont="1">
      <alignment vertical="center"/>
    </xf>
    <xf numFmtId="178" fontId="52" fillId="9" borderId="0" xfId="4" applyNumberFormat="1" applyFont="1" applyFill="1"/>
    <xf numFmtId="178" fontId="52" fillId="9" borderId="0" xfId="4" applyNumberFormat="1" applyFont="1" applyFill="1" applyAlignment="1">
      <alignment vertical="center" shrinkToFit="1"/>
    </xf>
    <xf numFmtId="178" fontId="75" fillId="9" borderId="0" xfId="4" applyNumberFormat="1" applyFont="1" applyFill="1" applyAlignment="1">
      <alignment vertical="center" shrinkToFit="1"/>
    </xf>
    <xf numFmtId="178" fontId="74" fillId="9" borderId="0" xfId="4" applyNumberFormat="1" applyFont="1" applyFill="1" applyAlignment="1">
      <alignment vertical="center"/>
    </xf>
    <xf numFmtId="0" fontId="10" fillId="7" borderId="179" xfId="0" applyFont="1" applyFill="1" applyBorder="1" applyAlignment="1">
      <alignment horizontal="left" vertical="center" indent="5"/>
    </xf>
    <xf numFmtId="0" fontId="10" fillId="7" borderId="65" xfId="0" applyFont="1" applyFill="1" applyBorder="1">
      <alignment vertical="center"/>
    </xf>
    <xf numFmtId="0" fontId="66" fillId="2" borderId="0" xfId="0" applyFont="1" applyFill="1" applyAlignment="1">
      <alignment vertical="center" shrinkToFit="1"/>
    </xf>
    <xf numFmtId="0" fontId="8" fillId="18" borderId="0" xfId="0" applyFont="1" applyFill="1" applyAlignment="1">
      <alignment horizontal="left" vertical="center"/>
    </xf>
    <xf numFmtId="0" fontId="8" fillId="18" borderId="0" xfId="0" applyFont="1" applyFill="1">
      <alignment vertical="center"/>
    </xf>
    <xf numFmtId="0" fontId="31" fillId="18" borderId="0" xfId="0" applyFont="1" applyFill="1">
      <alignment vertical="center"/>
    </xf>
    <xf numFmtId="0" fontId="8" fillId="18" borderId="0" xfId="0" applyFont="1" applyFill="1" applyAlignment="1">
      <alignment horizontal="center" vertical="center"/>
    </xf>
    <xf numFmtId="0" fontId="6" fillId="18" borderId="0" xfId="0" applyFont="1" applyFill="1" applyAlignment="1">
      <alignment horizontal="center" vertical="center"/>
    </xf>
    <xf numFmtId="0" fontId="9" fillId="18" borderId="0" xfId="0" applyFont="1" applyFill="1">
      <alignment vertical="center"/>
    </xf>
    <xf numFmtId="0" fontId="40" fillId="18" borderId="0" xfId="0" applyFont="1" applyFill="1">
      <alignment vertical="center"/>
    </xf>
    <xf numFmtId="0" fontId="27" fillId="18" borderId="0" xfId="0" applyFont="1" applyFill="1">
      <alignment vertical="center"/>
    </xf>
    <xf numFmtId="0" fontId="6" fillId="18" borderId="0" xfId="0" applyFont="1" applyFill="1">
      <alignment vertical="center"/>
    </xf>
    <xf numFmtId="0" fontId="17" fillId="18" borderId="0" xfId="0" applyFont="1" applyFill="1">
      <alignment vertical="center"/>
    </xf>
    <xf numFmtId="0" fontId="10" fillId="18" borderId="0" xfId="0" applyFont="1" applyFill="1" applyAlignment="1">
      <alignment horizontal="right" vertical="center" shrinkToFit="1"/>
    </xf>
    <xf numFmtId="0" fontId="69" fillId="18" borderId="0" xfId="0" applyFont="1" applyFill="1" applyAlignment="1">
      <alignment horizontal="center" vertical="center"/>
    </xf>
    <xf numFmtId="0" fontId="10" fillId="18" borderId="0" xfId="0" applyFont="1" applyFill="1" applyAlignment="1">
      <alignment horizontal="right" vertical="center"/>
    </xf>
    <xf numFmtId="0" fontId="10" fillId="18" borderId="0" xfId="0" applyFont="1" applyFill="1">
      <alignment vertical="center"/>
    </xf>
    <xf numFmtId="0" fontId="10" fillId="18" borderId="0" xfId="0" applyFont="1" applyFill="1" applyAlignment="1">
      <alignment horizontal="right" vertical="center" wrapText="1"/>
    </xf>
    <xf numFmtId="0" fontId="10" fillId="18" borderId="0" xfId="0" applyFont="1" applyFill="1" applyAlignment="1">
      <alignment horizontal="center" vertical="center"/>
    </xf>
    <xf numFmtId="0" fontId="10" fillId="18" borderId="0" xfId="0" applyFont="1" applyFill="1" applyAlignment="1">
      <alignment horizontal="left" vertical="center"/>
    </xf>
    <xf numFmtId="0" fontId="0" fillId="18" borderId="0" xfId="0" applyFill="1">
      <alignment vertical="center"/>
    </xf>
    <xf numFmtId="0" fontId="10" fillId="18" borderId="0" xfId="0" applyFont="1" applyFill="1" applyAlignment="1">
      <alignment horizontal="left" vertical="center" wrapText="1"/>
    </xf>
    <xf numFmtId="0" fontId="27" fillId="18" borderId="0" xfId="0" applyFont="1" applyFill="1" applyAlignment="1">
      <alignment vertical="center" wrapText="1"/>
    </xf>
    <xf numFmtId="0" fontId="5" fillId="18" borderId="0" xfId="0" applyFont="1" applyFill="1">
      <alignment vertical="center"/>
    </xf>
    <xf numFmtId="0" fontId="10" fillId="19" borderId="0" xfId="0" applyFont="1" applyFill="1" applyAlignment="1">
      <alignment horizontal="left" vertical="center"/>
    </xf>
    <xf numFmtId="0" fontId="10" fillId="18" borderId="161" xfId="0" applyFont="1" applyFill="1" applyBorder="1" applyAlignment="1">
      <alignment horizontal="left" vertical="center"/>
    </xf>
    <xf numFmtId="38" fontId="10" fillId="18" borderId="161" xfId="9" applyFont="1" applyFill="1" applyBorder="1" applyAlignment="1">
      <alignment horizontal="left" vertical="center"/>
    </xf>
    <xf numFmtId="0" fontId="10" fillId="0" borderId="161" xfId="0" applyFont="1" applyBorder="1" applyAlignment="1">
      <alignment horizontal="left" vertical="center"/>
    </xf>
    <xf numFmtId="0" fontId="5" fillId="6" borderId="0" xfId="0" applyFont="1" applyFill="1">
      <alignment vertical="center"/>
    </xf>
    <xf numFmtId="0" fontId="17" fillId="19" borderId="0" xfId="0" applyFont="1" applyFill="1">
      <alignment vertical="center"/>
    </xf>
    <xf numFmtId="0" fontId="6" fillId="19" borderId="0" xfId="0" applyFont="1" applyFill="1" applyAlignment="1">
      <alignment horizontal="center" vertical="center"/>
    </xf>
    <xf numFmtId="0" fontId="10" fillId="19" borderId="0" xfId="0" applyFont="1" applyFill="1" applyAlignment="1">
      <alignment horizontal="right" vertical="center" shrinkToFit="1"/>
    </xf>
    <xf numFmtId="0" fontId="10" fillId="19" borderId="0" xfId="0" applyFont="1" applyFill="1" applyAlignment="1">
      <alignment horizontal="right" vertical="center"/>
    </xf>
    <xf numFmtId="0" fontId="10" fillId="19" borderId="0" xfId="0" applyFont="1" applyFill="1" applyAlignment="1">
      <alignment horizontal="left" vertical="center" wrapText="1"/>
    </xf>
    <xf numFmtId="0" fontId="17" fillId="19" borderId="0" xfId="0" applyFont="1" applyFill="1" applyAlignment="1">
      <alignment horizontal="right" vertical="center"/>
    </xf>
    <xf numFmtId="0" fontId="6" fillId="19" borderId="0" xfId="0" applyFont="1" applyFill="1" applyAlignment="1">
      <alignment horizontal="left" vertical="center"/>
    </xf>
    <xf numFmtId="0" fontId="9" fillId="19" borderId="0" xfId="0" applyFont="1" applyFill="1">
      <alignment vertical="center"/>
    </xf>
    <xf numFmtId="0" fontId="27" fillId="19" borderId="0" xfId="0" applyFont="1" applyFill="1">
      <alignment vertical="center"/>
    </xf>
    <xf numFmtId="0" fontId="5" fillId="19" borderId="0" xfId="0" applyFont="1" applyFill="1">
      <alignment vertical="center"/>
    </xf>
    <xf numFmtId="0" fontId="10" fillId="19" borderId="0" xfId="0" applyFont="1" applyFill="1">
      <alignment vertical="center"/>
    </xf>
    <xf numFmtId="0" fontId="11" fillId="19" borderId="0" xfId="0" applyFont="1" applyFill="1">
      <alignment vertical="center"/>
    </xf>
    <xf numFmtId="0" fontId="10" fillId="19" borderId="37" xfId="0" applyFont="1" applyFill="1" applyBorder="1" applyAlignment="1">
      <alignment vertical="center" wrapText="1"/>
    </xf>
    <xf numFmtId="0" fontId="0" fillId="19" borderId="0" xfId="0" applyFill="1">
      <alignment vertical="center"/>
    </xf>
    <xf numFmtId="0" fontId="10" fillId="11" borderId="161" xfId="0" applyFont="1" applyFill="1" applyBorder="1" applyAlignment="1" applyProtection="1">
      <alignment horizontal="left" vertical="center"/>
      <protection locked="0"/>
    </xf>
    <xf numFmtId="0" fontId="56" fillId="17" borderId="0" xfId="0" applyFont="1" applyFill="1" applyAlignment="1">
      <alignment vertical="center" shrinkToFit="1"/>
    </xf>
    <xf numFmtId="0" fontId="18" fillId="17" borderId="0" xfId="0" applyFont="1" applyFill="1">
      <alignment vertical="center"/>
    </xf>
    <xf numFmtId="0" fontId="11" fillId="10" borderId="0" xfId="0" applyFont="1" applyFill="1">
      <alignment vertical="center"/>
    </xf>
    <xf numFmtId="0" fontId="5" fillId="10" borderId="0" xfId="0" applyFont="1" applyFill="1">
      <alignment vertical="center"/>
    </xf>
    <xf numFmtId="0" fontId="9" fillId="10" borderId="0" xfId="0" applyFont="1" applyFill="1">
      <alignment vertical="center"/>
    </xf>
    <xf numFmtId="0" fontId="10" fillId="10" borderId="0" xfId="0" applyFont="1" applyFill="1">
      <alignment vertical="center"/>
    </xf>
    <xf numFmtId="0" fontId="0" fillId="10" borderId="0" xfId="0" applyFill="1">
      <alignment vertical="center"/>
    </xf>
    <xf numFmtId="0" fontId="10" fillId="10" borderId="0" xfId="0" applyFont="1" applyFill="1" applyAlignment="1">
      <alignment vertical="top"/>
    </xf>
    <xf numFmtId="0" fontId="5" fillId="10" borderId="0" xfId="0" applyFont="1" applyFill="1" applyAlignment="1">
      <alignment vertical="top"/>
    </xf>
    <xf numFmtId="0" fontId="12" fillId="10" borderId="0" xfId="0" applyFont="1" applyFill="1" applyAlignment="1">
      <alignment vertical="top"/>
    </xf>
    <xf numFmtId="0" fontId="0" fillId="10" borderId="0" xfId="0" applyFill="1" applyAlignment="1">
      <alignment vertical="top"/>
    </xf>
    <xf numFmtId="0" fontId="12" fillId="10" borderId="0" xfId="0" applyFont="1" applyFill="1">
      <alignment vertical="center"/>
    </xf>
    <xf numFmtId="0" fontId="5" fillId="14" borderId="8" xfId="0" applyFont="1" applyFill="1" applyBorder="1" applyProtection="1">
      <alignment vertical="center"/>
      <protection locked="0"/>
    </xf>
    <xf numFmtId="0" fontId="8" fillId="0" borderId="0" xfId="0" applyFont="1" applyAlignment="1">
      <alignment vertical="center" wrapText="1"/>
    </xf>
    <xf numFmtId="0" fontId="35" fillId="0" borderId="0" xfId="0" applyFont="1" applyAlignment="1">
      <alignment vertical="center" wrapText="1"/>
    </xf>
    <xf numFmtId="0" fontId="55" fillId="0" borderId="0" xfId="0" applyFont="1" applyAlignment="1">
      <alignment vertical="center" wrapText="1"/>
    </xf>
    <xf numFmtId="0" fontId="37" fillId="0" borderId="0" xfId="0" applyFont="1" applyAlignment="1">
      <alignment vertical="center" wrapText="1"/>
    </xf>
    <xf numFmtId="0" fontId="35" fillId="0" borderId="2" xfId="0" applyFont="1" applyBorder="1" applyAlignment="1">
      <alignment vertical="center" wrapText="1"/>
    </xf>
    <xf numFmtId="0" fontId="8" fillId="0" borderId="0" xfId="0" applyFont="1" applyAlignment="1">
      <alignment horizontal="left" vertical="center"/>
    </xf>
    <xf numFmtId="0" fontId="37" fillId="0" borderId="0" xfId="0" applyFont="1">
      <alignment vertical="center"/>
    </xf>
    <xf numFmtId="0" fontId="39" fillId="0" borderId="0" xfId="0" applyFont="1">
      <alignment vertical="center"/>
    </xf>
    <xf numFmtId="0" fontId="38" fillId="0" borderId="0" xfId="0" applyFont="1">
      <alignment vertical="center"/>
    </xf>
    <xf numFmtId="0" fontId="35" fillId="0" borderId="0" xfId="0" applyFont="1">
      <alignment vertical="center"/>
    </xf>
    <xf numFmtId="0" fontId="80" fillId="0" borderId="0" xfId="0" applyFont="1">
      <alignment vertical="center"/>
    </xf>
    <xf numFmtId="0" fontId="81" fillId="0" borderId="0" xfId="0" applyFont="1">
      <alignment vertical="center"/>
    </xf>
    <xf numFmtId="0" fontId="82" fillId="0" borderId="0" xfId="0" applyFont="1">
      <alignment vertical="center"/>
    </xf>
    <xf numFmtId="0" fontId="83" fillId="0" borderId="0" xfId="0" applyFont="1">
      <alignment vertical="center"/>
    </xf>
    <xf numFmtId="0" fontId="10" fillId="0" borderId="53" xfId="0" applyFont="1" applyBorder="1" applyAlignment="1">
      <alignment horizontal="left" vertical="center" indent="1"/>
    </xf>
    <xf numFmtId="0" fontId="10" fillId="0" borderId="42" xfId="0" applyFont="1" applyBorder="1">
      <alignment vertical="center"/>
    </xf>
    <xf numFmtId="0" fontId="15" fillId="0" borderId="0" xfId="0" applyFont="1" applyAlignment="1">
      <alignment horizontal="right" vertical="center"/>
    </xf>
    <xf numFmtId="0" fontId="77" fillId="0" borderId="0" xfId="0" applyFont="1">
      <alignment vertical="center"/>
    </xf>
    <xf numFmtId="0" fontId="28" fillId="0" borderId="0" xfId="0" applyFont="1" applyAlignment="1">
      <alignment horizontal="left" vertical="center" indent="14"/>
    </xf>
    <xf numFmtId="0" fontId="28" fillId="0" borderId="142" xfId="0" applyFont="1" applyBorder="1">
      <alignment vertical="center"/>
    </xf>
    <xf numFmtId="0" fontId="10" fillId="0" borderId="0" xfId="0" applyFont="1" applyAlignment="1">
      <alignment horizontal="right" vertical="center"/>
    </xf>
    <xf numFmtId="0" fontId="7" fillId="0" borderId="0" xfId="0" applyFont="1" applyAlignment="1">
      <alignment horizontal="left" vertical="center"/>
    </xf>
    <xf numFmtId="0" fontId="21" fillId="0" borderId="0" xfId="0" applyFont="1" applyAlignment="1">
      <alignment horizontal="distributed" vertical="center"/>
    </xf>
    <xf numFmtId="0" fontId="8" fillId="0" borderId="51" xfId="0" applyFont="1" applyBorder="1">
      <alignment vertical="center"/>
    </xf>
    <xf numFmtId="0" fontId="8" fillId="0" borderId="52" xfId="0" applyFont="1" applyBorder="1">
      <alignment vertical="center"/>
    </xf>
    <xf numFmtId="0" fontId="8" fillId="0" borderId="52" xfId="0" applyFont="1" applyBorder="1" applyAlignment="1">
      <alignment horizontal="center" vertical="center" shrinkToFit="1"/>
    </xf>
    <xf numFmtId="0" fontId="8" fillId="0" borderId="53" xfId="0" applyFont="1" applyBorder="1">
      <alignment vertical="center"/>
    </xf>
    <xf numFmtId="0" fontId="8" fillId="0" borderId="44" xfId="0" applyFont="1" applyBorder="1">
      <alignment vertical="center"/>
    </xf>
    <xf numFmtId="0" fontId="8" fillId="0" borderId="36" xfId="0" applyFont="1" applyBorder="1">
      <alignment vertical="center"/>
    </xf>
    <xf numFmtId="0" fontId="85" fillId="20" borderId="8" xfId="0" applyFont="1" applyFill="1" applyBorder="1" applyAlignment="1">
      <alignment horizontal="center" vertical="center" shrinkToFit="1"/>
    </xf>
    <xf numFmtId="0" fontId="86" fillId="5" borderId="8" xfId="0" applyFont="1" applyFill="1" applyBorder="1" applyAlignment="1">
      <alignment horizontal="center" vertical="center" shrinkToFit="1"/>
    </xf>
    <xf numFmtId="0" fontId="61" fillId="5" borderId="8" xfId="0" applyFont="1" applyFill="1" applyBorder="1" applyAlignment="1">
      <alignment horizontal="center" vertical="center" shrinkToFit="1"/>
    </xf>
    <xf numFmtId="0" fontId="61" fillId="5" borderId="8" xfId="0" applyFont="1" applyFill="1" applyBorder="1" applyAlignment="1">
      <alignment horizontal="center" vertical="center" wrapText="1" shrinkToFit="1"/>
    </xf>
    <xf numFmtId="42" fontId="61" fillId="21" borderId="8" xfId="0" applyNumberFormat="1" applyFont="1" applyFill="1" applyBorder="1" applyAlignment="1">
      <alignment horizontal="center" vertical="center" shrinkToFit="1"/>
    </xf>
    <xf numFmtId="42" fontId="85" fillId="22" borderId="8" xfId="0" applyNumberFormat="1" applyFont="1" applyFill="1" applyBorder="1" applyAlignment="1">
      <alignment horizontal="center" vertical="center" shrinkToFit="1"/>
    </xf>
    <xf numFmtId="38" fontId="0" fillId="0" borderId="0" xfId="0" applyNumberFormat="1" applyAlignment="1">
      <alignment horizontal="center" vertical="center"/>
    </xf>
    <xf numFmtId="0" fontId="8" fillId="0" borderId="0" xfId="0" applyFont="1" applyAlignment="1">
      <alignment horizontal="justify" vertical="center"/>
    </xf>
    <xf numFmtId="0" fontId="8" fillId="0" borderId="0" xfId="0" applyFont="1" applyAlignment="1">
      <alignment horizontal="center" vertical="center"/>
    </xf>
    <xf numFmtId="0" fontId="8" fillId="0" borderId="37" xfId="0" applyFont="1" applyBorder="1">
      <alignment vertical="center"/>
    </xf>
    <xf numFmtId="0" fontId="8" fillId="0" borderId="0" xfId="0" applyFont="1" applyAlignment="1">
      <alignment horizontal="center" vertical="center" shrinkToFit="1"/>
    </xf>
    <xf numFmtId="0" fontId="9" fillId="0" borderId="0" xfId="0" applyFont="1" applyAlignment="1">
      <alignment horizontal="left" vertical="center"/>
    </xf>
    <xf numFmtId="178" fontId="74" fillId="9" borderId="0" xfId="4" applyNumberFormat="1" applyFont="1" applyFill="1" applyAlignment="1">
      <alignment horizontal="left" vertical="center" indent="1"/>
    </xf>
    <xf numFmtId="0" fontId="27" fillId="18" borderId="0" xfId="0" applyFont="1" applyFill="1" applyAlignment="1">
      <alignment horizontal="center" vertical="center"/>
    </xf>
    <xf numFmtId="0" fontId="5" fillId="18" borderId="0" xfId="0" applyFont="1" applyFill="1" applyAlignment="1">
      <alignment horizontal="center" vertical="center"/>
    </xf>
    <xf numFmtId="0" fontId="9" fillId="18" borderId="0" xfId="0" applyFont="1" applyFill="1" applyAlignment="1">
      <alignment horizontal="center" vertical="center"/>
    </xf>
    <xf numFmtId="0" fontId="27" fillId="18" borderId="0" xfId="0" applyFont="1" applyFill="1" applyAlignment="1">
      <alignment horizontal="left" vertical="center" wrapText="1"/>
    </xf>
    <xf numFmtId="0" fontId="26" fillId="18" borderId="0" xfId="0" applyFont="1" applyFill="1">
      <alignment vertical="center"/>
    </xf>
    <xf numFmtId="0" fontId="27" fillId="18" borderId="0" xfId="0" applyFont="1" applyFill="1" applyAlignment="1">
      <alignment horizontal="left" vertical="center"/>
    </xf>
    <xf numFmtId="0" fontId="25" fillId="18" borderId="0" xfId="0" applyFont="1" applyFill="1">
      <alignment vertical="center"/>
    </xf>
    <xf numFmtId="0" fontId="10" fillId="11" borderId="161" xfId="0" applyFont="1" applyFill="1" applyBorder="1" applyAlignment="1">
      <alignment horizontal="left" vertical="center"/>
    </xf>
    <xf numFmtId="0" fontId="27" fillId="19" borderId="0" xfId="0" applyFont="1" applyFill="1" applyAlignment="1">
      <alignment horizontal="center" vertical="center"/>
    </xf>
    <xf numFmtId="0" fontId="29" fillId="0" borderId="22" xfId="7" applyBorder="1" applyAlignment="1" applyProtection="1">
      <alignment horizontal="center" vertical="center"/>
      <protection locked="0"/>
    </xf>
    <xf numFmtId="0" fontId="29" fillId="0" borderId="9" xfId="7" applyBorder="1" applyAlignment="1" applyProtection="1">
      <alignment horizontal="center" vertical="center"/>
      <protection locked="0"/>
    </xf>
    <xf numFmtId="0" fontId="29" fillId="0" borderId="66" xfId="7" applyBorder="1" applyAlignment="1" applyProtection="1">
      <alignment horizontal="center" vertical="center"/>
      <protection locked="0"/>
    </xf>
    <xf numFmtId="0" fontId="29" fillId="0" borderId="16" xfId="7" applyBorder="1" applyAlignment="1" applyProtection="1">
      <alignment horizontal="center" vertical="center"/>
      <protection locked="0"/>
    </xf>
    <xf numFmtId="0" fontId="29" fillId="0" borderId="28" xfId="7" applyBorder="1" applyAlignment="1" applyProtection="1">
      <alignment horizontal="center" vertical="center"/>
      <protection locked="0"/>
    </xf>
    <xf numFmtId="0" fontId="29" fillId="0" borderId="27" xfId="7" applyBorder="1" applyAlignment="1" applyProtection="1">
      <alignment horizontal="center" vertical="center"/>
      <protection locked="0"/>
    </xf>
    <xf numFmtId="0" fontId="29" fillId="0" borderId="38" xfId="7" applyBorder="1" applyAlignment="1" applyProtection="1">
      <alignment horizontal="center" vertical="center"/>
      <protection locked="0"/>
    </xf>
    <xf numFmtId="0" fontId="29" fillId="0" borderId="3" xfId="7" applyBorder="1" applyAlignment="1" applyProtection="1">
      <alignment horizontal="center" vertical="center"/>
      <protection locked="0"/>
    </xf>
    <xf numFmtId="0" fontId="29" fillId="0" borderId="8" xfId="7" applyBorder="1" applyAlignment="1" applyProtection="1">
      <alignment horizontal="center" vertical="center"/>
      <protection locked="0"/>
    </xf>
    <xf numFmtId="0" fontId="29" fillId="0" borderId="54" xfId="7" applyBorder="1" applyAlignment="1" applyProtection="1">
      <alignment horizontal="center" vertical="center"/>
      <protection locked="0"/>
    </xf>
    <xf numFmtId="0" fontId="29" fillId="0" borderId="67" xfId="7" applyBorder="1" applyAlignment="1" applyProtection="1">
      <alignment horizontal="center" vertical="center"/>
      <protection locked="0"/>
    </xf>
    <xf numFmtId="0" fontId="29" fillId="0" borderId="65" xfId="7" applyBorder="1" applyAlignment="1" applyProtection="1">
      <alignment horizontal="center" vertical="center"/>
      <protection locked="0"/>
    </xf>
    <xf numFmtId="0" fontId="10" fillId="0" borderId="0" xfId="0" applyFont="1" applyAlignment="1">
      <alignment horizontal="center" vertical="center"/>
    </xf>
    <xf numFmtId="0" fontId="10" fillId="0" borderId="94" xfId="0" applyFont="1" applyBorder="1" applyProtection="1">
      <alignment vertical="center"/>
      <protection locked="0"/>
    </xf>
    <xf numFmtId="0" fontId="10" fillId="0" borderId="17" xfId="0" applyFont="1" applyBorder="1" applyProtection="1">
      <alignment vertical="center"/>
      <protection locked="0"/>
    </xf>
    <xf numFmtId="0" fontId="10" fillId="0" borderId="9" xfId="0" applyFont="1" applyBorder="1" applyProtection="1">
      <alignment vertical="center"/>
      <protection locked="0"/>
    </xf>
    <xf numFmtId="0" fontId="10" fillId="0" borderId="21" xfId="0" applyFont="1" applyBorder="1" applyProtection="1">
      <alignment vertical="center"/>
      <protection locked="0"/>
    </xf>
    <xf numFmtId="0" fontId="10" fillId="0" borderId="27" xfId="0" applyFont="1" applyBorder="1" applyProtection="1">
      <alignment vertical="center"/>
      <protection locked="0"/>
    </xf>
    <xf numFmtId="179" fontId="10" fillId="0" borderId="38" xfId="0" applyNumberFormat="1" applyFont="1" applyBorder="1" applyProtection="1">
      <alignment vertical="center"/>
      <protection locked="0"/>
    </xf>
    <xf numFmtId="179" fontId="10" fillId="0" borderId="16" xfId="0" applyNumberFormat="1" applyFont="1" applyBorder="1" applyProtection="1">
      <alignment vertical="center"/>
      <protection locked="0"/>
    </xf>
    <xf numFmtId="0" fontId="11" fillId="0" borderId="143" xfId="0" applyFont="1" applyBorder="1">
      <alignment vertical="center"/>
    </xf>
    <xf numFmtId="0" fontId="10" fillId="0" borderId="16" xfId="0" applyFont="1" applyBorder="1" applyProtection="1">
      <alignment vertical="center"/>
      <protection locked="0"/>
    </xf>
    <xf numFmtId="0" fontId="7" fillId="3" borderId="49" xfId="0" applyFont="1" applyFill="1" applyBorder="1" applyAlignment="1" applyProtection="1">
      <alignment horizontal="center" vertical="center"/>
      <protection locked="0"/>
    </xf>
    <xf numFmtId="0" fontId="7" fillId="3" borderId="182" xfId="0" applyFont="1" applyFill="1" applyBorder="1" applyAlignment="1" applyProtection="1">
      <alignment horizontal="center" vertical="center"/>
      <protection locked="0"/>
    </xf>
    <xf numFmtId="14" fontId="0" fillId="0" borderId="0" xfId="0" applyNumberFormat="1" applyAlignment="1">
      <alignment horizontal="left" vertical="center"/>
    </xf>
    <xf numFmtId="0" fontId="0" fillId="0" borderId="0" xfId="7" applyFont="1"/>
    <xf numFmtId="0" fontId="10" fillId="0" borderId="52" xfId="0" applyFont="1" applyBorder="1">
      <alignment vertical="center"/>
    </xf>
    <xf numFmtId="0" fontId="0" fillId="0" borderId="38" xfId="7" applyFont="1" applyBorder="1" applyAlignment="1" applyProtection="1">
      <alignment horizontal="center" vertical="center"/>
      <protection locked="0"/>
    </xf>
    <xf numFmtId="0" fontId="8" fillId="18" borderId="50" xfId="0" applyFont="1" applyFill="1" applyBorder="1" applyAlignment="1">
      <alignment horizontal="left" vertical="center" wrapText="1"/>
    </xf>
    <xf numFmtId="0" fontId="8" fillId="19" borderId="50" xfId="0" applyFont="1" applyFill="1" applyBorder="1" applyAlignment="1">
      <alignment horizontal="left" vertical="top" wrapText="1" indent="2"/>
    </xf>
    <xf numFmtId="0" fontId="8" fillId="19" borderId="0" xfId="0" applyFont="1" applyFill="1" applyAlignment="1">
      <alignment horizontal="left" vertical="top" wrapText="1" indent="2"/>
    </xf>
    <xf numFmtId="0" fontId="8" fillId="19" borderId="50" xfId="0" applyFont="1" applyFill="1" applyBorder="1" applyAlignment="1">
      <alignment horizontal="left" vertical="center" wrapText="1"/>
    </xf>
    <xf numFmtId="0" fontId="8" fillId="19" borderId="0" xfId="0" applyFont="1" applyFill="1" applyAlignment="1">
      <alignment horizontal="left" vertical="center" wrapText="1"/>
    </xf>
    <xf numFmtId="0" fontId="10" fillId="0" borderId="0" xfId="0" applyFont="1" applyAlignment="1">
      <alignment horizontal="center" vertical="top"/>
    </xf>
    <xf numFmtId="0" fontId="31" fillId="0" borderId="0" xfId="0" applyFont="1" applyAlignment="1">
      <alignment horizontal="center" vertical="center"/>
    </xf>
    <xf numFmtId="0" fontId="7" fillId="3" borderId="8" xfId="0" applyFont="1" applyFill="1" applyBorder="1" applyAlignment="1" applyProtection="1">
      <alignment horizontal="center" vertical="center"/>
      <protection locked="0"/>
    </xf>
    <xf numFmtId="0" fontId="7" fillId="3" borderId="54" xfId="0" applyFont="1" applyFill="1" applyBorder="1" applyAlignment="1" applyProtection="1">
      <alignment horizontal="center" vertical="center"/>
      <protection locked="0"/>
    </xf>
    <xf numFmtId="0" fontId="9" fillId="0" borderId="40" xfId="0" applyFont="1" applyBorder="1" applyAlignment="1">
      <alignment horizontal="left" vertical="center" wrapText="1" indent="1"/>
    </xf>
    <xf numFmtId="0" fontId="9" fillId="0" borderId="1" xfId="0" applyFont="1" applyBorder="1" applyAlignment="1">
      <alignment horizontal="left" vertical="center" indent="1"/>
    </xf>
    <xf numFmtId="0" fontId="31" fillId="0" borderId="45" xfId="0" applyFont="1" applyBorder="1" applyAlignment="1">
      <alignment horizontal="center" vertical="center"/>
    </xf>
    <xf numFmtId="0" fontId="31" fillId="0" borderId="149" xfId="0" applyFont="1" applyBorder="1" applyAlignment="1">
      <alignment horizontal="center" vertical="center"/>
    </xf>
    <xf numFmtId="0" fontId="15" fillId="0" borderId="149" xfId="0" applyFont="1" applyBorder="1">
      <alignment vertical="center"/>
    </xf>
    <xf numFmtId="0" fontId="15" fillId="0" borderId="58" xfId="0" applyFont="1" applyBorder="1">
      <alignment vertical="center"/>
    </xf>
    <xf numFmtId="0" fontId="9" fillId="0" borderId="0" xfId="0" applyFont="1" applyAlignment="1">
      <alignment horizontal="left" vertical="center" wrapText="1" indent="1"/>
    </xf>
    <xf numFmtId="0" fontId="9" fillId="0" borderId="1" xfId="0" applyFont="1" applyBorder="1" applyAlignment="1">
      <alignment horizontal="left" vertical="center" wrapText="1" indent="1"/>
    </xf>
    <xf numFmtId="0" fontId="31" fillId="0" borderId="45" xfId="0" applyFont="1" applyBorder="1" applyAlignment="1">
      <alignment horizontal="left" vertical="center"/>
    </xf>
    <xf numFmtId="0" fontId="31" fillId="0" borderId="149" xfId="0" applyFont="1" applyBorder="1" applyAlignment="1">
      <alignment horizontal="left" vertical="center"/>
    </xf>
    <xf numFmtId="0" fontId="9" fillId="0" borderId="40" xfId="0" applyFont="1" applyBorder="1" applyAlignment="1">
      <alignment vertical="center" wrapText="1"/>
    </xf>
    <xf numFmtId="0" fontId="9" fillId="0" borderId="0" xfId="0" applyFont="1" applyAlignment="1">
      <alignment vertical="center" wrapText="1"/>
    </xf>
    <xf numFmtId="0" fontId="9" fillId="0" borderId="1" xfId="0" applyFont="1" applyBorder="1" applyAlignment="1">
      <alignment vertical="center" wrapText="1"/>
    </xf>
    <xf numFmtId="38" fontId="10" fillId="18" borderId="0" xfId="9" applyFont="1" applyFill="1" applyBorder="1" applyAlignment="1">
      <alignment horizontal="left" vertical="center"/>
    </xf>
    <xf numFmtId="0" fontId="87" fillId="18" borderId="0" xfId="0" applyFont="1" applyFill="1" applyAlignment="1">
      <alignment horizontal="left" vertical="center"/>
    </xf>
    <xf numFmtId="0" fontId="40" fillId="18" borderId="0" xfId="0" applyFont="1" applyFill="1" applyAlignment="1">
      <alignment horizontal="center" vertical="center"/>
    </xf>
    <xf numFmtId="49" fontId="10" fillId="11" borderId="161" xfId="0" applyNumberFormat="1" applyFont="1" applyFill="1" applyBorder="1" applyAlignment="1" applyProtection="1">
      <alignment horizontal="left" vertical="center"/>
      <protection locked="0"/>
    </xf>
    <xf numFmtId="0" fontId="0" fillId="0" borderId="0" xfId="0" applyAlignment="1">
      <alignment horizontal="right" vertical="center"/>
    </xf>
    <xf numFmtId="0" fontId="87" fillId="18" borderId="82" xfId="0" applyFont="1" applyFill="1" applyBorder="1" applyAlignment="1">
      <alignment horizontal="left" vertical="center"/>
    </xf>
    <xf numFmtId="0" fontId="10" fillId="18" borderId="4" xfId="0" applyFont="1" applyFill="1" applyBorder="1" applyAlignment="1">
      <alignment horizontal="left" vertical="center"/>
    </xf>
    <xf numFmtId="0" fontId="10" fillId="18" borderId="161" xfId="0" applyFont="1" applyFill="1" applyBorder="1" applyAlignment="1">
      <alignment horizontal="right" vertical="center"/>
    </xf>
    <xf numFmtId="0" fontId="10" fillId="11" borderId="161" xfId="0" applyFont="1" applyFill="1" applyBorder="1" applyAlignment="1" applyProtection="1">
      <alignment horizontal="right" vertical="center"/>
      <protection locked="0"/>
    </xf>
    <xf numFmtId="0" fontId="0" fillId="18" borderId="53" xfId="0" applyFill="1" applyBorder="1">
      <alignment vertical="center"/>
    </xf>
    <xf numFmtId="0" fontId="0" fillId="18" borderId="42" xfId="0" applyFill="1" applyBorder="1">
      <alignment vertical="center"/>
    </xf>
    <xf numFmtId="0" fontId="0" fillId="18" borderId="36" xfId="0" applyFill="1" applyBorder="1">
      <alignment vertical="center"/>
    </xf>
    <xf numFmtId="0" fontId="18" fillId="16" borderId="0" xfId="0" applyFont="1" applyFill="1" applyAlignment="1">
      <alignment horizontal="left" vertical="center"/>
    </xf>
    <xf numFmtId="0" fontId="10" fillId="0" borderId="37" xfId="0" applyFont="1" applyBorder="1" applyAlignment="1">
      <alignment horizontal="center" vertical="center"/>
    </xf>
    <xf numFmtId="0" fontId="10" fillId="18" borderId="82" xfId="0" applyFont="1" applyFill="1" applyBorder="1" applyAlignment="1">
      <alignment horizontal="center" vertical="center"/>
    </xf>
    <xf numFmtId="0" fontId="88" fillId="18" borderId="0" xfId="0" applyFont="1" applyFill="1">
      <alignment vertical="center"/>
    </xf>
    <xf numFmtId="0" fontId="88" fillId="18" borderId="0" xfId="0" applyFont="1" applyFill="1" applyAlignment="1">
      <alignment vertical="center" wrapText="1"/>
    </xf>
    <xf numFmtId="0" fontId="88" fillId="18" borderId="0" xfId="0" applyFont="1" applyFill="1" applyAlignment="1">
      <alignment vertical="top"/>
    </xf>
    <xf numFmtId="0" fontId="10" fillId="0" borderId="0" xfId="0" applyFont="1" applyAlignment="1">
      <alignment horizontal="left" vertical="center" indent="1"/>
    </xf>
    <xf numFmtId="0" fontId="8" fillId="11" borderId="161" xfId="0" applyFont="1" applyFill="1" applyBorder="1">
      <alignment vertical="center"/>
    </xf>
    <xf numFmtId="0" fontId="8" fillId="0" borderId="161" xfId="0" applyFont="1" applyBorder="1">
      <alignment vertical="center"/>
    </xf>
    <xf numFmtId="0" fontId="0" fillId="18" borderId="52" xfId="0" applyFill="1" applyBorder="1">
      <alignment vertical="center"/>
    </xf>
    <xf numFmtId="0" fontId="0" fillId="18" borderId="37" xfId="0" applyFill="1" applyBorder="1">
      <alignment vertical="center"/>
    </xf>
    <xf numFmtId="0" fontId="8" fillId="18" borderId="0" xfId="0" applyFont="1" applyFill="1" applyAlignment="1">
      <alignment horizontal="left" vertical="center" wrapText="1"/>
    </xf>
    <xf numFmtId="0" fontId="10" fillId="11" borderId="161" xfId="0" applyFont="1" applyFill="1" applyBorder="1" applyProtection="1">
      <alignment vertical="center"/>
      <protection locked="0"/>
    </xf>
    <xf numFmtId="0" fontId="10" fillId="0" borderId="149" xfId="0" applyFont="1" applyBorder="1" applyAlignment="1">
      <alignment vertical="center" wrapText="1" shrinkToFit="1"/>
    </xf>
    <xf numFmtId="0" fontId="10" fillId="0" borderId="37" xfId="0" applyFont="1" applyBorder="1" applyAlignment="1">
      <alignment vertical="center" wrapText="1" shrinkToFit="1"/>
    </xf>
    <xf numFmtId="0" fontId="10" fillId="0" borderId="0" xfId="0" applyFont="1" applyAlignment="1">
      <alignment horizontal="left" vertical="center"/>
    </xf>
    <xf numFmtId="0" fontId="10" fillId="0" borderId="37" xfId="0" applyFont="1" applyBorder="1" applyAlignment="1">
      <alignment horizontal="left" vertical="center" indent="1"/>
    </xf>
    <xf numFmtId="0" fontId="10" fillId="0" borderId="36" xfId="0" applyFont="1" applyBorder="1" applyAlignment="1">
      <alignment horizontal="left" vertical="center" indent="1"/>
    </xf>
    <xf numFmtId="179" fontId="10" fillId="0" borderId="52" xfId="0" applyNumberFormat="1" applyFont="1" applyBorder="1" applyAlignment="1">
      <alignment vertical="center" wrapText="1"/>
    </xf>
    <xf numFmtId="179" fontId="10" fillId="0" borderId="37" xfId="0" applyNumberFormat="1" applyFont="1" applyBorder="1" applyAlignment="1">
      <alignment vertical="center" wrapText="1"/>
    </xf>
    <xf numFmtId="179" fontId="10" fillId="0" borderId="161" xfId="0" applyNumberFormat="1" applyFont="1" applyBorder="1" applyProtection="1">
      <alignment vertical="center"/>
      <protection locked="0"/>
    </xf>
    <xf numFmtId="49" fontId="10" fillId="11" borderId="161" xfId="0" applyNumberFormat="1" applyFont="1" applyFill="1" applyBorder="1" applyAlignment="1" applyProtection="1">
      <alignment horizontal="left" vertical="center" shrinkToFit="1"/>
      <protection locked="0"/>
    </xf>
    <xf numFmtId="49" fontId="10" fillId="11" borderId="185" xfId="0" applyNumberFormat="1" applyFont="1" applyFill="1" applyBorder="1" applyAlignment="1" applyProtection="1">
      <alignment horizontal="center" vertical="center"/>
      <protection locked="0"/>
    </xf>
    <xf numFmtId="49" fontId="10" fillId="11" borderId="156" xfId="0" applyNumberFormat="1" applyFont="1" applyFill="1" applyBorder="1" applyAlignment="1" applyProtection="1">
      <alignment horizontal="center" vertical="center"/>
      <protection locked="0"/>
    </xf>
    <xf numFmtId="49" fontId="10" fillId="11" borderId="161" xfId="0" applyNumberFormat="1" applyFont="1" applyFill="1" applyBorder="1" applyAlignment="1" applyProtection="1">
      <alignment horizontal="center" vertical="center"/>
      <protection locked="0"/>
    </xf>
    <xf numFmtId="0" fontId="10" fillId="0" borderId="161" xfId="0" applyFont="1" applyBorder="1" applyAlignment="1" applyProtection="1">
      <alignment horizontal="center" vertical="center"/>
      <protection locked="0"/>
    </xf>
    <xf numFmtId="0" fontId="95" fillId="2" borderId="0" xfId="0" applyFont="1" applyFill="1">
      <alignment vertical="center"/>
    </xf>
    <xf numFmtId="0" fontId="95" fillId="0" borderId="0" xfId="0" applyFont="1">
      <alignment vertical="center"/>
    </xf>
    <xf numFmtId="0" fontId="27" fillId="19" borderId="0" xfId="0" applyFont="1" applyFill="1" applyAlignment="1">
      <alignment horizontal="right" vertical="center"/>
    </xf>
    <xf numFmtId="0" fontId="10" fillId="11" borderId="161" xfId="0" applyFont="1" applyFill="1" applyBorder="1" applyAlignment="1" applyProtection="1">
      <alignment horizontal="left" vertical="center" shrinkToFit="1"/>
      <protection locked="0"/>
    </xf>
    <xf numFmtId="38" fontId="13" fillId="0" borderId="8" xfId="0" applyNumberFormat="1" applyFont="1" applyBorder="1" applyAlignment="1">
      <alignment horizontal="center" vertical="center" shrinkToFit="1"/>
    </xf>
    <xf numFmtId="0" fontId="96" fillId="0" borderId="8" xfId="0" applyFont="1" applyBorder="1" applyAlignment="1">
      <alignment horizontal="center" vertical="center" shrinkToFit="1"/>
    </xf>
    <xf numFmtId="0" fontId="0" fillId="0" borderId="0" xfId="0" applyAlignment="1">
      <alignment shrinkToFit="1"/>
    </xf>
    <xf numFmtId="0" fontId="13" fillId="0" borderId="8" xfId="0" applyFont="1" applyBorder="1" applyAlignment="1">
      <alignment horizontal="center" vertical="center" wrapText="1" shrinkToFit="1"/>
    </xf>
    <xf numFmtId="0" fontId="13" fillId="0" borderId="8" xfId="0" applyFont="1" applyBorder="1" applyAlignment="1">
      <alignment horizontal="center" vertical="center" shrinkToFit="1"/>
    </xf>
    <xf numFmtId="0" fontId="10" fillId="0" borderId="42" xfId="0" applyFont="1" applyBorder="1" applyAlignment="1">
      <alignment horizontal="center" vertical="center"/>
    </xf>
    <xf numFmtId="0" fontId="97" fillId="0" borderId="0" xfId="0" applyFont="1" applyAlignment="1">
      <alignment horizontal="justify" vertical="center"/>
    </xf>
    <xf numFmtId="0" fontId="11" fillId="18" borderId="0" xfId="0" applyFont="1" applyFill="1" applyAlignment="1">
      <alignment horizontal="left" vertical="center"/>
    </xf>
    <xf numFmtId="0" fontId="11" fillId="18" borderId="4" xfId="0" applyFont="1" applyFill="1" applyBorder="1" applyAlignment="1">
      <alignment horizontal="left"/>
    </xf>
    <xf numFmtId="0" fontId="89" fillId="18" borderId="0" xfId="0" applyFont="1" applyFill="1">
      <alignment vertical="center"/>
    </xf>
    <xf numFmtId="179" fontId="10" fillId="0" borderId="0" xfId="0" applyNumberFormat="1" applyFont="1">
      <alignment vertical="center"/>
    </xf>
    <xf numFmtId="0" fontId="86" fillId="5" borderId="8" xfId="0" applyFont="1" applyFill="1" applyBorder="1" applyAlignment="1">
      <alignment horizontal="center" vertical="center" wrapText="1" shrinkToFit="1"/>
    </xf>
    <xf numFmtId="0" fontId="36" fillId="17" borderId="0" xfId="0" applyFont="1" applyFill="1" applyAlignment="1">
      <alignment vertical="center" wrapText="1" shrinkToFit="1"/>
    </xf>
    <xf numFmtId="0" fontId="18" fillId="17" borderId="0" xfId="0" applyFont="1" applyFill="1" applyAlignment="1">
      <alignment horizontal="left" vertical="center"/>
    </xf>
    <xf numFmtId="0" fontId="5" fillId="10" borderId="0" xfId="0" applyFont="1" applyFill="1" applyAlignment="1">
      <alignment vertical="top" wrapText="1"/>
    </xf>
    <xf numFmtId="0" fontId="5" fillId="23" borderId="8" xfId="0" applyFont="1" applyFill="1" applyBorder="1" applyAlignment="1" applyProtection="1">
      <alignment horizontal="center" vertical="center"/>
      <protection locked="0"/>
    </xf>
    <xf numFmtId="0" fontId="10" fillId="0" borderId="2" xfId="0" applyFont="1" applyBorder="1" applyAlignment="1">
      <alignment vertical="center" shrinkToFit="1"/>
    </xf>
    <xf numFmtId="0" fontId="0" fillId="0" borderId="0" xfId="0" applyAlignment="1">
      <alignment horizontal="left" vertical="center"/>
    </xf>
    <xf numFmtId="49" fontId="0" fillId="0" borderId="0" xfId="0" applyNumberFormat="1" applyAlignment="1">
      <alignment horizontal="left" vertical="center"/>
    </xf>
    <xf numFmtId="0" fontId="0" fillId="0" borderId="0" xfId="0">
      <alignment vertical="center"/>
    </xf>
    <xf numFmtId="0" fontId="36" fillId="4" borderId="0" xfId="0" applyFont="1" applyFill="1" applyAlignment="1">
      <alignment horizontal="center" vertical="center" wrapText="1" shrinkToFit="1"/>
    </xf>
    <xf numFmtId="0" fontId="18" fillId="4" borderId="0" xfId="0" applyFont="1" applyFill="1" applyAlignment="1">
      <alignment horizontal="center" vertical="center"/>
    </xf>
    <xf numFmtId="0" fontId="34" fillId="0" borderId="13" xfId="1" applyFont="1" applyBorder="1" applyAlignment="1" applyProtection="1">
      <alignment horizontal="right" vertical="center" shrinkToFit="1"/>
    </xf>
    <xf numFmtId="0" fontId="34" fillId="0" borderId="10" xfId="1" applyFont="1" applyBorder="1" applyAlignment="1" applyProtection="1">
      <alignment horizontal="right" vertical="center" shrinkToFit="1"/>
    </xf>
    <xf numFmtId="0" fontId="5" fillId="0" borderId="10" xfId="0" applyFont="1" applyBorder="1" applyAlignment="1">
      <alignment horizontal="left" vertical="center" shrinkToFit="1"/>
    </xf>
    <xf numFmtId="0" fontId="5" fillId="0" borderId="54" xfId="0" applyFont="1" applyBorder="1" applyAlignment="1">
      <alignment horizontal="left" vertical="center" shrinkToFit="1"/>
    </xf>
    <xf numFmtId="0" fontId="10" fillId="0" borderId="159" xfId="0" applyFont="1" applyBorder="1" applyAlignment="1" applyProtection="1">
      <alignment horizontal="left" vertical="center"/>
      <protection locked="0"/>
    </xf>
    <xf numFmtId="0" fontId="10" fillId="0" borderId="41" xfId="0" applyFont="1" applyBorder="1" applyAlignment="1" applyProtection="1">
      <alignment horizontal="left" vertical="center"/>
      <protection locked="0"/>
    </xf>
    <xf numFmtId="0" fontId="10" fillId="0" borderId="184" xfId="0" applyFont="1" applyBorder="1" applyAlignment="1" applyProtection="1">
      <alignment horizontal="left" vertical="center"/>
      <protection locked="0"/>
    </xf>
    <xf numFmtId="0" fontId="66" fillId="18" borderId="0" xfId="0" applyFont="1" applyFill="1" applyAlignment="1">
      <alignment horizontal="left" vertical="center" shrinkToFit="1"/>
    </xf>
    <xf numFmtId="0" fontId="10" fillId="0" borderId="161" xfId="0" applyFont="1" applyBorder="1" applyProtection="1">
      <alignment vertical="center"/>
      <protection locked="0"/>
    </xf>
    <xf numFmtId="0" fontId="10" fillId="18" borderId="0" xfId="0" applyFont="1" applyFill="1" applyAlignment="1">
      <alignment horizontal="right" vertical="center" wrapText="1"/>
    </xf>
    <xf numFmtId="0" fontId="8" fillId="18" borderId="50" xfId="0" applyFont="1" applyFill="1" applyBorder="1" applyAlignment="1">
      <alignment horizontal="left" vertical="center" wrapText="1"/>
    </xf>
    <xf numFmtId="0" fontId="8" fillId="18" borderId="0" xfId="0" applyFont="1" applyFill="1" applyAlignment="1">
      <alignment horizontal="left" vertical="center" wrapText="1"/>
    </xf>
    <xf numFmtId="0" fontId="8" fillId="18" borderId="50" xfId="0" applyFont="1" applyFill="1" applyBorder="1" applyAlignment="1">
      <alignment horizontal="left" vertical="top" wrapText="1" indent="2"/>
    </xf>
    <xf numFmtId="0" fontId="8" fillId="18" borderId="0" xfId="0" applyFont="1" applyFill="1" applyAlignment="1">
      <alignment horizontal="left" vertical="top" wrapText="1" indent="2"/>
    </xf>
    <xf numFmtId="0" fontId="8" fillId="18" borderId="44" xfId="0" applyFont="1" applyFill="1" applyBorder="1" applyAlignment="1">
      <alignment horizontal="left" vertical="top" wrapText="1" indent="2"/>
    </xf>
    <xf numFmtId="0" fontId="8" fillId="18" borderId="37" xfId="0" applyFont="1" applyFill="1" applyBorder="1" applyAlignment="1">
      <alignment horizontal="left" vertical="top" wrapText="1" indent="2"/>
    </xf>
    <xf numFmtId="0" fontId="8" fillId="18" borderId="51" xfId="0" applyFont="1" applyFill="1" applyBorder="1" applyAlignment="1">
      <alignment horizontal="left" vertical="center" wrapText="1"/>
    </xf>
    <xf numFmtId="0" fontId="8" fillId="18" borderId="52" xfId="0" applyFont="1" applyFill="1" applyBorder="1" applyAlignment="1">
      <alignment horizontal="left" vertical="center" wrapText="1"/>
    </xf>
    <xf numFmtId="0" fontId="8" fillId="18" borderId="50" xfId="0" applyFont="1" applyFill="1" applyBorder="1" applyAlignment="1">
      <alignment horizontal="left" vertical="center" wrapText="1" indent="2"/>
    </xf>
    <xf numFmtId="0" fontId="8" fillId="18" borderId="0" xfId="0" applyFont="1" applyFill="1" applyAlignment="1">
      <alignment horizontal="left" vertical="center" wrapText="1" indent="2"/>
    </xf>
    <xf numFmtId="0" fontId="36" fillId="16" borderId="0" xfId="0" applyFont="1" applyFill="1" applyAlignment="1">
      <alignment horizontal="left" vertical="center" wrapText="1" shrinkToFit="1"/>
    </xf>
    <xf numFmtId="0" fontId="79" fillId="6" borderId="37" xfId="0" applyFont="1" applyFill="1" applyBorder="1">
      <alignment vertical="center"/>
    </xf>
    <xf numFmtId="0" fontId="10" fillId="11" borderId="159" xfId="0" applyFont="1" applyFill="1" applyBorder="1" applyAlignment="1" applyProtection="1">
      <alignment horizontal="left" vertical="center"/>
      <protection locked="0"/>
    </xf>
    <xf numFmtId="0" fontId="10" fillId="11" borderId="41" xfId="0" applyFont="1" applyFill="1" applyBorder="1" applyAlignment="1" applyProtection="1">
      <alignment horizontal="left" vertical="center"/>
      <protection locked="0"/>
    </xf>
    <xf numFmtId="0" fontId="10" fillId="11" borderId="184" xfId="0" applyFont="1" applyFill="1" applyBorder="1" applyAlignment="1" applyProtection="1">
      <alignment horizontal="left" vertical="center"/>
      <protection locked="0"/>
    </xf>
    <xf numFmtId="0" fontId="10" fillId="18" borderId="82" xfId="0" applyFont="1" applyFill="1" applyBorder="1" applyAlignment="1">
      <alignment horizontal="center" vertical="center"/>
    </xf>
    <xf numFmtId="0" fontId="14" fillId="11" borderId="186" xfId="1" applyFill="1" applyBorder="1" applyAlignment="1" applyProtection="1">
      <alignment horizontal="left" vertical="center"/>
      <protection locked="0"/>
    </xf>
    <xf numFmtId="0" fontId="14" fillId="11" borderId="82" xfId="1" applyFill="1" applyBorder="1" applyAlignment="1" applyProtection="1">
      <alignment horizontal="left" vertical="center"/>
      <protection locked="0"/>
    </xf>
    <xf numFmtId="0" fontId="14" fillId="11" borderId="187" xfId="1" applyFill="1" applyBorder="1" applyAlignment="1" applyProtection="1">
      <alignment horizontal="left" vertical="center"/>
      <protection locked="0"/>
    </xf>
    <xf numFmtId="0" fontId="18" fillId="16" borderId="0" xfId="0" applyFont="1" applyFill="1" applyAlignment="1">
      <alignment horizontal="left" vertical="center"/>
    </xf>
    <xf numFmtId="0" fontId="10" fillId="0" borderId="159" xfId="0" applyFont="1" applyBorder="1" applyAlignment="1" applyProtection="1">
      <alignment vertical="center" wrapText="1"/>
      <protection locked="0"/>
    </xf>
    <xf numFmtId="0" fontId="10" fillId="0" borderId="41" xfId="0" applyFont="1" applyBorder="1" applyAlignment="1" applyProtection="1">
      <alignment vertical="center" wrapText="1"/>
      <protection locked="0"/>
    </xf>
    <xf numFmtId="0" fontId="10" fillId="0" borderId="184" xfId="0" applyFont="1" applyBorder="1" applyAlignment="1" applyProtection="1">
      <alignment vertical="center" wrapText="1"/>
      <protection locked="0"/>
    </xf>
    <xf numFmtId="0" fontId="10" fillId="0" borderId="159" xfId="0" applyFont="1" applyBorder="1" applyProtection="1">
      <alignment vertical="center"/>
      <protection locked="0"/>
    </xf>
    <xf numFmtId="0" fontId="10" fillId="0" borderId="41" xfId="0" applyFont="1" applyBorder="1" applyProtection="1">
      <alignment vertical="center"/>
      <protection locked="0"/>
    </xf>
    <xf numFmtId="0" fontId="10" fillId="0" borderId="184" xfId="0" applyFont="1" applyBorder="1" applyProtection="1">
      <alignment vertical="center"/>
      <protection locked="0"/>
    </xf>
    <xf numFmtId="0" fontId="10" fillId="11" borderId="159" xfId="0" applyFont="1" applyFill="1" applyBorder="1" applyAlignment="1" applyProtection="1">
      <alignment horizontal="left" vertical="center" shrinkToFit="1"/>
      <protection locked="0"/>
    </xf>
    <xf numFmtId="0" fontId="10" fillId="11" borderId="41" xfId="0" applyFont="1" applyFill="1" applyBorder="1" applyAlignment="1" applyProtection="1">
      <alignment horizontal="left" vertical="center" shrinkToFit="1"/>
      <protection locked="0"/>
    </xf>
    <xf numFmtId="0" fontId="10" fillId="11" borderId="184" xfId="0" applyFont="1" applyFill="1" applyBorder="1" applyAlignment="1" applyProtection="1">
      <alignment horizontal="left" vertical="center" shrinkToFit="1"/>
      <protection locked="0"/>
    </xf>
    <xf numFmtId="0" fontId="8" fillId="19" borderId="50" xfId="0" applyFont="1" applyFill="1" applyBorder="1" applyAlignment="1">
      <alignment horizontal="left" vertical="center" wrapText="1" indent="2"/>
    </xf>
    <xf numFmtId="0" fontId="8" fillId="19" borderId="0" xfId="0" applyFont="1" applyFill="1" applyAlignment="1">
      <alignment horizontal="left" vertical="center" wrapText="1" indent="2"/>
    </xf>
    <xf numFmtId="0" fontId="10" fillId="13" borderId="59" xfId="0" applyFont="1" applyFill="1" applyBorder="1" applyAlignment="1">
      <alignment horizontal="left" vertical="center" wrapText="1"/>
    </xf>
    <xf numFmtId="0" fontId="10" fillId="13" borderId="85" xfId="0" applyFont="1" applyFill="1" applyBorder="1" applyAlignment="1">
      <alignment horizontal="left" vertical="center" wrapText="1"/>
    </xf>
    <xf numFmtId="0" fontId="10" fillId="13" borderId="28" xfId="0" applyFont="1" applyFill="1" applyBorder="1" applyAlignment="1">
      <alignment horizontal="left" vertical="center" wrapText="1"/>
    </xf>
    <xf numFmtId="0" fontId="10" fillId="13" borderId="14" xfId="0" applyFont="1" applyFill="1" applyBorder="1" applyAlignment="1">
      <alignment horizontal="left" vertical="center" wrapText="1"/>
    </xf>
    <xf numFmtId="0" fontId="10" fillId="13" borderId="43" xfId="0" applyFont="1" applyFill="1" applyBorder="1" applyAlignment="1">
      <alignment horizontal="left" vertical="center" wrapText="1"/>
    </xf>
    <xf numFmtId="0" fontId="10" fillId="13" borderId="27" xfId="0" applyFont="1" applyFill="1" applyBorder="1" applyAlignment="1">
      <alignment horizontal="left" vertical="center" wrapText="1"/>
    </xf>
    <xf numFmtId="0" fontId="10" fillId="10" borderId="59" xfId="0" applyFont="1" applyFill="1" applyBorder="1" applyAlignment="1">
      <alignment horizontal="left" vertical="center" wrapText="1"/>
    </xf>
    <xf numFmtId="0" fontId="10" fillId="10" borderId="85" xfId="0" applyFont="1" applyFill="1" applyBorder="1" applyAlignment="1">
      <alignment horizontal="left" vertical="center" wrapText="1"/>
    </xf>
    <xf numFmtId="0" fontId="10" fillId="10" borderId="28" xfId="0" applyFont="1" applyFill="1" applyBorder="1" applyAlignment="1">
      <alignment horizontal="left" vertical="center" wrapText="1"/>
    </xf>
    <xf numFmtId="0" fontId="10" fillId="10" borderId="14" xfId="0" applyFont="1" applyFill="1" applyBorder="1" applyAlignment="1">
      <alignment horizontal="left" vertical="center" wrapText="1"/>
    </xf>
    <xf numFmtId="0" fontId="10" fillId="10" borderId="43" xfId="0" applyFont="1" applyFill="1" applyBorder="1" applyAlignment="1">
      <alignment horizontal="left" vertical="center" wrapText="1"/>
    </xf>
    <xf numFmtId="0" fontId="10" fillId="10" borderId="27" xfId="0" applyFont="1" applyFill="1" applyBorder="1" applyAlignment="1">
      <alignment horizontal="left" vertical="center" wrapText="1"/>
    </xf>
    <xf numFmtId="0" fontId="8" fillId="19" borderId="50" xfId="0" applyFont="1" applyFill="1" applyBorder="1" applyAlignment="1">
      <alignment horizontal="left" vertical="top" wrapText="1" indent="2"/>
    </xf>
    <xf numFmtId="0" fontId="8" fillId="19" borderId="0" xfId="0" applyFont="1" applyFill="1" applyAlignment="1">
      <alignment horizontal="left" vertical="top" wrapText="1" indent="2"/>
    </xf>
    <xf numFmtId="0" fontId="36" fillId="6" borderId="0" xfId="0" applyFont="1" applyFill="1" applyAlignment="1">
      <alignment horizontal="left" vertical="center" wrapText="1" shrinkToFit="1"/>
    </xf>
    <xf numFmtId="0" fontId="18" fillId="6" borderId="0" xfId="0" applyFont="1" applyFill="1" applyAlignment="1">
      <alignment horizontal="left" vertical="center"/>
    </xf>
    <xf numFmtId="0" fontId="79" fillId="17" borderId="0" xfId="0" applyFont="1" applyFill="1" applyAlignment="1">
      <alignment horizontal="center" vertical="center"/>
    </xf>
    <xf numFmtId="0" fontId="8" fillId="19" borderId="50" xfId="0" applyFont="1" applyFill="1" applyBorder="1" applyAlignment="1">
      <alignment horizontal="left" vertical="center" wrapText="1"/>
    </xf>
    <xf numFmtId="0" fontId="8" fillId="19" borderId="0" xfId="0" applyFont="1" applyFill="1" applyAlignment="1">
      <alignment horizontal="left" vertical="center" wrapText="1"/>
    </xf>
    <xf numFmtId="0" fontId="10" fillId="19" borderId="37" xfId="0" applyFont="1" applyFill="1" applyBorder="1" applyAlignment="1">
      <alignment horizontal="left" vertical="center" wrapText="1"/>
    </xf>
    <xf numFmtId="0" fontId="5" fillId="0" borderId="19"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36" fillId="17" borderId="0" xfId="0" applyFont="1" applyFill="1" applyAlignment="1">
      <alignment vertical="center" wrapText="1" shrinkToFit="1"/>
    </xf>
    <xf numFmtId="0" fontId="18" fillId="17" borderId="0" xfId="0" applyFont="1" applyFill="1" applyAlignment="1">
      <alignment horizontal="left" vertical="center"/>
    </xf>
    <xf numFmtId="0" fontId="5" fillId="0" borderId="22" xfId="0" applyFont="1" applyBorder="1" applyAlignment="1">
      <alignment horizontal="left" vertical="center"/>
    </xf>
    <xf numFmtId="0" fontId="5" fillId="0" borderId="8" xfId="0" applyFont="1" applyBorder="1" applyAlignment="1">
      <alignment horizontal="left" vertical="center"/>
    </xf>
    <xf numFmtId="0" fontId="5" fillId="0" borderId="8"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Alignment="1">
      <alignment horizontal="left" vertical="center" indent="1"/>
    </xf>
    <xf numFmtId="0" fontId="9" fillId="0" borderId="0" xfId="0" applyFont="1" applyAlignment="1">
      <alignment horizontal="right" vertical="center" indent="1"/>
    </xf>
    <xf numFmtId="0" fontId="10" fillId="0" borderId="0" xfId="0" applyFont="1" applyAlignment="1">
      <alignment horizontal="left" vertical="top" wrapText="1"/>
    </xf>
    <xf numFmtId="0" fontId="30" fillId="0" borderId="0" xfId="0" applyFont="1" applyAlignment="1">
      <alignment horizontal="center" vertical="center" wrapText="1" shrinkToFit="1"/>
    </xf>
    <xf numFmtId="0" fontId="9" fillId="0" borderId="40" xfId="0" applyFont="1" applyBorder="1" applyAlignment="1">
      <alignment horizontal="left" vertical="center" wrapText="1" indent="1"/>
    </xf>
    <xf numFmtId="0" fontId="9" fillId="0" borderId="1" xfId="0" applyFont="1" applyBorder="1" applyAlignment="1">
      <alignment horizontal="left" vertical="center" indent="1"/>
    </xf>
    <xf numFmtId="0" fontId="21" fillId="0" borderId="0" xfId="0" applyFont="1" applyAlignment="1">
      <alignment horizontal="center" vertical="center"/>
    </xf>
    <xf numFmtId="0" fontId="83" fillId="0" borderId="0" xfId="0" applyFont="1" applyAlignment="1">
      <alignment horizontal="center"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87" xfId="0" applyFont="1" applyBorder="1" applyAlignment="1">
      <alignment horizontal="center" vertical="center"/>
    </xf>
    <xf numFmtId="0" fontId="5" fillId="0" borderId="97" xfId="0" applyFont="1" applyBorder="1" applyAlignment="1">
      <alignment horizontal="center" vertical="center"/>
    </xf>
    <xf numFmtId="0" fontId="5" fillId="0" borderId="97" xfId="0" applyFont="1" applyBorder="1" applyAlignment="1">
      <alignment horizontal="center" vertical="center" shrinkToFit="1"/>
    </xf>
    <xf numFmtId="0" fontId="5" fillId="0" borderId="143" xfId="0" applyFont="1" applyBorder="1" applyAlignment="1">
      <alignment horizontal="center" vertical="center" shrinkToFit="1"/>
    </xf>
    <xf numFmtId="0" fontId="5" fillId="0" borderId="21" xfId="0" applyFont="1" applyBorder="1" applyAlignment="1">
      <alignment horizontal="center" vertical="center"/>
    </xf>
    <xf numFmtId="0" fontId="9" fillId="0" borderId="21" xfId="0" applyFont="1" applyBorder="1" applyAlignment="1">
      <alignment horizontal="center" vertical="center"/>
    </xf>
    <xf numFmtId="0" fontId="9" fillId="0" borderId="15"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5" fillId="0" borderId="54" xfId="0" applyFont="1" applyBorder="1" applyAlignment="1">
      <alignment horizontal="center" vertical="center"/>
    </xf>
    <xf numFmtId="0" fontId="15" fillId="0" borderId="2" xfId="0" applyFont="1" applyBorder="1" applyAlignment="1">
      <alignment horizontal="left" vertical="center" indent="1"/>
    </xf>
    <xf numFmtId="0" fontId="15" fillId="0" borderId="3" xfId="0" applyFont="1" applyBorder="1" applyAlignment="1">
      <alignment horizontal="left" vertical="center" indent="1"/>
    </xf>
    <xf numFmtId="0" fontId="10" fillId="0" borderId="0" xfId="0" applyFont="1" applyAlignment="1">
      <alignment horizontal="left" vertical="top" wrapText="1" indent="1"/>
    </xf>
    <xf numFmtId="0" fontId="10" fillId="0" borderId="0" xfId="0" applyFont="1" applyAlignment="1">
      <alignment horizontal="left" vertical="center" wrapText="1" indent="1"/>
    </xf>
    <xf numFmtId="0" fontId="15" fillId="0" borderId="0" xfId="0" applyFont="1" applyAlignment="1">
      <alignment horizontal="left" vertical="center"/>
    </xf>
    <xf numFmtId="0" fontId="5" fillId="0" borderId="22" xfId="0" applyFont="1" applyBorder="1" applyAlignment="1">
      <alignment horizontal="center" vertical="center"/>
    </xf>
    <xf numFmtId="0" fontId="21" fillId="0" borderId="0" xfId="0" applyFont="1" applyAlignment="1">
      <alignment horizontal="center" vertical="center" wrapText="1"/>
    </xf>
    <xf numFmtId="0" fontId="20" fillId="0" borderId="0" xfId="0" applyFont="1" applyAlignment="1">
      <alignment horizontal="center" vertical="center"/>
    </xf>
    <xf numFmtId="0" fontId="10" fillId="0" borderId="76" xfId="0" applyFont="1" applyBorder="1" applyAlignment="1">
      <alignment horizontal="center" vertical="center"/>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4"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wrapText="1"/>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75"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49" fontId="11" fillId="0" borderId="48" xfId="0" applyNumberFormat="1" applyFont="1" applyBorder="1" applyAlignment="1">
      <alignment horizontal="left" vertical="center" indent="1" shrinkToFit="1"/>
    </xf>
    <xf numFmtId="0" fontId="11" fillId="0" borderId="48" xfId="0" applyFont="1" applyBorder="1" applyAlignment="1">
      <alignment horizontal="left" vertical="center" indent="1" shrinkToFit="1"/>
    </xf>
    <xf numFmtId="0" fontId="11" fillId="0" borderId="47" xfId="0" applyFont="1" applyBorder="1" applyAlignment="1">
      <alignment horizontal="left" vertical="center" indent="1" shrinkToFit="1"/>
    </xf>
    <xf numFmtId="0" fontId="10" fillId="0" borderId="46" xfId="0" applyFont="1" applyBorder="1" applyAlignment="1">
      <alignment horizontal="center" vertical="center"/>
    </xf>
    <xf numFmtId="0" fontId="10" fillId="0" borderId="23" xfId="0" applyFont="1" applyBorder="1" applyAlignment="1">
      <alignment horizontal="center" vertical="center" shrinkToFit="1"/>
    </xf>
    <xf numFmtId="0" fontId="10" fillId="0" borderId="24" xfId="0" applyFont="1" applyBorder="1" applyAlignment="1">
      <alignment horizontal="center" vertical="center" shrinkToFit="1"/>
    </xf>
    <xf numFmtId="49" fontId="11" fillId="0" borderId="46" xfId="0" applyNumberFormat="1" applyFont="1" applyBorder="1" applyAlignment="1">
      <alignment horizontal="left" vertical="center" indent="1" shrinkToFit="1"/>
    </xf>
    <xf numFmtId="0" fontId="11" fillId="0" borderId="71" xfId="0" applyFont="1" applyBorder="1" applyAlignment="1">
      <alignment horizontal="left" vertical="center" indent="1" shrinkToFit="1"/>
    </xf>
    <xf numFmtId="0" fontId="11" fillId="0" borderId="93" xfId="0" applyFont="1" applyBorder="1" applyAlignment="1">
      <alignment horizontal="left" vertical="center" indent="1" shrinkToFit="1"/>
    </xf>
    <xf numFmtId="0" fontId="10" fillId="0" borderId="30" xfId="0" applyFont="1" applyBorder="1" applyAlignment="1">
      <alignment horizontal="center" vertical="center"/>
    </xf>
    <xf numFmtId="0" fontId="24" fillId="0" borderId="0" xfId="0" applyFont="1" applyAlignment="1">
      <alignment horizontal="left" vertical="center"/>
    </xf>
    <xf numFmtId="0" fontId="24" fillId="0" borderId="42" xfId="0" applyFont="1" applyBorder="1" applyAlignment="1">
      <alignment horizontal="left" vertical="center"/>
    </xf>
    <xf numFmtId="0" fontId="93" fillId="0" borderId="73" xfId="1" applyFont="1" applyFill="1" applyBorder="1" applyAlignment="1" applyProtection="1">
      <alignment horizontal="left" vertical="center" indent="1" shrinkToFit="1"/>
    </xf>
    <xf numFmtId="0" fontId="93" fillId="0" borderId="37" xfId="1" applyFont="1" applyFill="1" applyBorder="1" applyAlignment="1" applyProtection="1">
      <alignment horizontal="left" vertical="center" indent="1" shrinkToFit="1"/>
    </xf>
    <xf numFmtId="0" fontId="93" fillId="0" borderId="88" xfId="1" applyFont="1" applyFill="1" applyBorder="1" applyAlignment="1" applyProtection="1">
      <alignment horizontal="left" vertical="center" indent="1" shrinkToFit="1"/>
    </xf>
    <xf numFmtId="0" fontId="10" fillId="0" borderId="83" xfId="0" applyFont="1" applyBorder="1" applyAlignment="1">
      <alignment horizontal="center" vertical="center" shrinkToFit="1"/>
    </xf>
    <xf numFmtId="0" fontId="10" fillId="0" borderId="80" xfId="0" applyFont="1" applyBorder="1" applyAlignment="1">
      <alignment horizontal="center" vertical="center" shrinkToFit="1"/>
    </xf>
    <xf numFmtId="0" fontId="11" fillId="0" borderId="80" xfId="0" applyFont="1" applyBorder="1" applyAlignment="1">
      <alignment horizontal="left" vertical="center"/>
    </xf>
    <xf numFmtId="0" fontId="11" fillId="0" borderId="89" xfId="0" applyFont="1" applyBorder="1" applyAlignment="1">
      <alignment horizontal="left" vertical="center"/>
    </xf>
    <xf numFmtId="0" fontId="10" fillId="0" borderId="51" xfId="0" applyFont="1" applyBorder="1" applyAlignment="1">
      <alignment horizontal="center" vertical="center" textRotation="255"/>
    </xf>
    <xf numFmtId="0" fontId="10" fillId="0" borderId="62" xfId="0" applyFont="1" applyBorder="1" applyAlignment="1">
      <alignment horizontal="center" vertical="center" textRotation="255"/>
    </xf>
    <xf numFmtId="0" fontId="10" fillId="0" borderId="50" xfId="0" applyFont="1" applyBorder="1" applyAlignment="1">
      <alignment horizontal="center" vertical="center" textRotation="255"/>
    </xf>
    <xf numFmtId="0" fontId="10" fillId="0" borderId="1" xfId="0" applyFont="1" applyBorder="1" applyAlignment="1">
      <alignment horizontal="center" vertical="center" textRotation="255"/>
    </xf>
    <xf numFmtId="0" fontId="39" fillId="0" borderId="6" xfId="0" applyFont="1" applyBorder="1" applyAlignment="1">
      <alignment horizontal="left" vertical="center" indent="1" shrinkToFit="1"/>
    </xf>
    <xf numFmtId="0" fontId="39" fillId="0" borderId="4" xfId="0" applyFont="1" applyBorder="1" applyAlignment="1">
      <alignment horizontal="left" vertical="center" indent="1" shrinkToFit="1"/>
    </xf>
    <xf numFmtId="0" fontId="39" fillId="0" borderId="91" xfId="0" applyFont="1" applyBorder="1" applyAlignment="1">
      <alignment horizontal="left" vertical="center" indent="1" shrinkToFit="1"/>
    </xf>
    <xf numFmtId="0" fontId="39" fillId="0" borderId="17" xfId="0" applyFont="1" applyBorder="1" applyAlignment="1">
      <alignment horizontal="left" vertical="center" indent="1" shrinkToFit="1"/>
    </xf>
    <xf numFmtId="0" fontId="39" fillId="0" borderId="2" xfId="0" applyFont="1" applyBorder="1" applyAlignment="1">
      <alignment horizontal="left" vertical="center" indent="1" shrinkToFit="1"/>
    </xf>
    <xf numFmtId="0" fontId="39" fillId="0" borderId="92" xfId="0" applyFont="1" applyBorder="1" applyAlignment="1">
      <alignment horizontal="left" vertical="center" indent="1" shrinkToFit="1"/>
    </xf>
    <xf numFmtId="0" fontId="10" fillId="0" borderId="33" xfId="0" applyFont="1" applyBorder="1" applyAlignment="1">
      <alignment horizontal="center" vertical="center" wrapText="1"/>
    </xf>
    <xf numFmtId="0" fontId="10" fillId="0" borderId="18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39" xfId="0" applyFont="1" applyBorder="1" applyAlignment="1">
      <alignment horizontal="center" vertical="center" wrapText="1"/>
    </xf>
    <xf numFmtId="49" fontId="11" fillId="0" borderId="46" xfId="0" applyNumberFormat="1" applyFont="1" applyBorder="1" applyAlignment="1">
      <alignment horizontal="center" vertical="center" shrinkToFit="1"/>
    </xf>
    <xf numFmtId="0" fontId="11" fillId="0" borderId="71" xfId="0" applyFont="1" applyBorder="1" applyAlignment="1">
      <alignment horizontal="center" vertical="center" shrinkToFit="1"/>
    </xf>
    <xf numFmtId="0" fontId="92" fillId="0" borderId="6" xfId="0" applyFont="1" applyBorder="1" applyAlignment="1">
      <alignment horizontal="center" vertical="center" shrinkToFit="1"/>
    </xf>
    <xf numFmtId="0" fontId="92" fillId="0" borderId="4" xfId="0" applyFont="1" applyBorder="1" applyAlignment="1">
      <alignment horizontal="center" vertical="center" shrinkToFit="1"/>
    </xf>
    <xf numFmtId="0" fontId="92" fillId="0" borderId="17" xfId="0" applyFont="1" applyBorder="1" applyAlignment="1">
      <alignment horizontal="center" vertical="center" shrinkToFit="1"/>
    </xf>
    <xf numFmtId="0" fontId="92" fillId="0" borderId="2" xfId="0" applyFont="1" applyBorder="1" applyAlignment="1">
      <alignment horizontal="center" vertical="center" shrinkToFit="1"/>
    </xf>
    <xf numFmtId="0" fontId="10" fillId="0" borderId="78" xfId="0" applyFont="1" applyBorder="1" applyAlignment="1">
      <alignment horizontal="center" vertical="center"/>
    </xf>
    <xf numFmtId="0" fontId="39" fillId="0" borderId="6" xfId="0" applyFont="1" applyBorder="1" applyAlignment="1">
      <alignment horizontal="center" vertical="center"/>
    </xf>
    <xf numFmtId="0" fontId="39" fillId="0" borderId="4" xfId="0" applyFont="1" applyBorder="1" applyAlignment="1">
      <alignment horizontal="center" vertical="center"/>
    </xf>
    <xf numFmtId="0" fontId="39" fillId="0" borderId="77" xfId="0" applyFont="1" applyBorder="1" applyAlignment="1">
      <alignment horizontal="center" vertical="center"/>
    </xf>
    <xf numFmtId="0" fontId="39" fillId="0" borderId="17" xfId="0" applyFont="1" applyBorder="1" applyAlignment="1">
      <alignment horizontal="center" vertical="center"/>
    </xf>
    <xf numFmtId="0" fontId="39" fillId="0" borderId="2" xfId="0" applyFont="1" applyBorder="1" applyAlignment="1">
      <alignment horizontal="center" vertical="center"/>
    </xf>
    <xf numFmtId="0" fontId="39" fillId="0" borderId="18" xfId="0" applyFont="1" applyBorder="1" applyAlignment="1">
      <alignment horizontal="center" vertical="center"/>
    </xf>
    <xf numFmtId="0" fontId="39" fillId="0" borderId="31" xfId="0" applyFont="1" applyBorder="1" applyAlignment="1">
      <alignment horizontal="left" vertical="center" indent="1" shrinkToFit="1"/>
    </xf>
    <xf numFmtId="0" fontId="39" fillId="0" borderId="82" xfId="0" applyFont="1" applyBorder="1" applyAlignment="1">
      <alignment horizontal="left" vertical="center" indent="1" shrinkToFit="1"/>
    </xf>
    <xf numFmtId="0" fontId="39" fillId="0" borderId="84" xfId="0" applyFont="1" applyBorder="1" applyAlignment="1">
      <alignment horizontal="left" vertical="center" indent="1" shrinkToFit="1"/>
    </xf>
    <xf numFmtId="0" fontId="10" fillId="0" borderId="183" xfId="0" applyFont="1" applyBorder="1" applyAlignment="1">
      <alignment horizontal="center" vertical="center" wrapText="1"/>
    </xf>
    <xf numFmtId="0" fontId="10" fillId="0" borderId="4" xfId="0" applyFont="1" applyBorder="1" applyAlignment="1">
      <alignment horizontal="center" vertical="center"/>
    </xf>
    <xf numFmtId="0" fontId="10" fillId="0" borderId="7" xfId="0" applyFont="1" applyBorder="1" applyAlignment="1">
      <alignment horizontal="center" vertical="center"/>
    </xf>
    <xf numFmtId="182" fontId="11" fillId="0" borderId="0" xfId="0" applyNumberFormat="1" applyFont="1" applyAlignment="1">
      <alignment horizontal="left" vertical="center"/>
    </xf>
    <xf numFmtId="0" fontId="23" fillId="0" borderId="0" xfId="0" applyFont="1">
      <alignment vertical="center"/>
    </xf>
    <xf numFmtId="0" fontId="23" fillId="0" borderId="42" xfId="0" applyFont="1" applyBorder="1">
      <alignment vertical="center"/>
    </xf>
    <xf numFmtId="179" fontId="10" fillId="0" borderId="70" xfId="0" applyNumberFormat="1" applyFont="1" applyBorder="1" applyAlignment="1">
      <alignment horizontal="center" vertical="center" wrapText="1"/>
    </xf>
    <xf numFmtId="179" fontId="10" fillId="0" borderId="52" xfId="0" applyNumberFormat="1" applyFont="1" applyBorder="1" applyAlignment="1">
      <alignment horizontal="center" vertical="center" wrapText="1"/>
    </xf>
    <xf numFmtId="179" fontId="10" fillId="0" borderId="180" xfId="0" applyNumberFormat="1" applyFont="1" applyBorder="1" applyAlignment="1">
      <alignment horizontal="center" vertical="center" wrapText="1"/>
    </xf>
    <xf numFmtId="179" fontId="10" fillId="0" borderId="73" xfId="0" applyNumberFormat="1" applyFont="1" applyBorder="1" applyAlignment="1">
      <alignment horizontal="center" vertical="center" wrapText="1"/>
    </xf>
    <xf numFmtId="179" fontId="10" fillId="0" borderId="37" xfId="0" applyNumberFormat="1" applyFont="1" applyBorder="1" applyAlignment="1">
      <alignment horizontal="center" vertical="center" wrapText="1"/>
    </xf>
    <xf numFmtId="179" fontId="10" fillId="0" borderId="88" xfId="0" applyNumberFormat="1" applyFont="1" applyBorder="1" applyAlignment="1">
      <alignment horizontal="center" vertical="center" wrapText="1"/>
    </xf>
    <xf numFmtId="0" fontId="39" fillId="0" borderId="52" xfId="0" applyFont="1" applyBorder="1" applyAlignment="1">
      <alignment horizontal="right" vertical="center" shrinkToFit="1"/>
    </xf>
    <xf numFmtId="0" fontId="39" fillId="0" borderId="37" xfId="0" applyFont="1" applyBorder="1" applyAlignment="1">
      <alignment horizontal="right" vertical="center" shrinkToFit="1"/>
    </xf>
    <xf numFmtId="0" fontId="39" fillId="0" borderId="70" xfId="0" applyFont="1" applyBorder="1" applyAlignment="1">
      <alignment horizontal="center" vertical="center"/>
    </xf>
    <xf numFmtId="0" fontId="39" fillId="0" borderId="52" xfId="0" applyFont="1" applyBorder="1" applyAlignment="1">
      <alignment horizontal="center" vertical="center"/>
    </xf>
    <xf numFmtId="0" fontId="39" fillId="0" borderId="180" xfId="0" applyFont="1" applyBorder="1" applyAlignment="1">
      <alignment horizontal="center" vertical="center"/>
    </xf>
    <xf numFmtId="0" fontId="39" fillId="0" borderId="92" xfId="0" applyFont="1" applyBorder="1" applyAlignment="1">
      <alignment horizontal="center" vertical="center"/>
    </xf>
    <xf numFmtId="0" fontId="39" fillId="0" borderId="45" xfId="0" applyFont="1" applyBorder="1" applyAlignment="1">
      <alignment horizontal="center" vertical="center"/>
    </xf>
    <xf numFmtId="0" fontId="39" fillId="0" borderId="149" xfId="0" applyFont="1" applyBorder="1" applyAlignment="1">
      <alignment horizontal="center" vertical="center"/>
    </xf>
    <xf numFmtId="0" fontId="39" fillId="0" borderId="190" xfId="0" applyFont="1" applyBorder="1" applyAlignment="1">
      <alignment horizontal="center" vertical="center"/>
    </xf>
    <xf numFmtId="0" fontId="39" fillId="0" borderId="73" xfId="0" applyFont="1" applyBorder="1" applyAlignment="1">
      <alignment horizontal="center" vertical="center"/>
    </xf>
    <xf numFmtId="0" fontId="39" fillId="0" borderId="37" xfId="0" applyFont="1" applyBorder="1" applyAlignment="1">
      <alignment horizontal="center" vertical="center"/>
    </xf>
    <xf numFmtId="0" fontId="39" fillId="0" borderId="88" xfId="0" applyFont="1" applyBorder="1" applyAlignment="1">
      <alignment horizontal="center" vertical="center"/>
    </xf>
    <xf numFmtId="179" fontId="10" fillId="0" borderId="94" xfId="0" applyNumberFormat="1" applyFont="1" applyBorder="1" applyAlignment="1">
      <alignment horizontal="center" vertical="center" wrapText="1"/>
    </xf>
    <xf numFmtId="179" fontId="10" fillId="0" borderId="33" xfId="0" applyNumberFormat="1" applyFont="1" applyBorder="1" applyAlignment="1">
      <alignment horizontal="center" vertical="center"/>
    </xf>
    <xf numFmtId="179" fontId="10" fillId="0" borderId="61" xfId="0" applyNumberFormat="1" applyFont="1" applyBorder="1" applyAlignment="1">
      <alignment horizontal="center" vertical="center"/>
    </xf>
    <xf numFmtId="179" fontId="10" fillId="0" borderId="13" xfId="0" applyNumberFormat="1" applyFont="1" applyBorder="1" applyAlignment="1">
      <alignment horizontal="center" vertical="center"/>
    </xf>
    <xf numFmtId="179" fontId="10" fillId="0" borderId="10" xfId="0" applyNumberFormat="1" applyFont="1" applyBorder="1" applyAlignment="1">
      <alignment horizontal="center" vertical="center"/>
    </xf>
    <xf numFmtId="179" fontId="10" fillId="0" borderId="54" xfId="0" applyNumberFormat="1" applyFont="1" applyBorder="1" applyAlignment="1">
      <alignment horizontal="center" vertical="center"/>
    </xf>
    <xf numFmtId="179" fontId="10" fillId="0" borderId="13" xfId="0" applyNumberFormat="1" applyFont="1" applyBorder="1" applyAlignment="1">
      <alignment horizontal="center" vertical="center" wrapText="1"/>
    </xf>
    <xf numFmtId="179" fontId="10" fillId="0" borderId="34" xfId="0" applyNumberFormat="1" applyFont="1" applyBorder="1" applyAlignment="1">
      <alignment horizontal="center" vertical="center"/>
    </xf>
    <xf numFmtId="179" fontId="10" fillId="0" borderId="25" xfId="0" applyNumberFormat="1" applyFont="1" applyBorder="1" applyAlignment="1">
      <alignment horizontal="center" vertical="center"/>
    </xf>
    <xf numFmtId="179" fontId="10" fillId="0" borderId="65" xfId="0" applyNumberFormat="1"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0" borderId="42" xfId="0" applyFont="1" applyBorder="1" applyAlignment="1">
      <alignment horizontal="center" vertical="center"/>
    </xf>
    <xf numFmtId="0" fontId="39" fillId="0" borderId="0" xfId="0" applyFont="1" applyAlignment="1">
      <alignment horizontal="right" vertical="center" shrinkToFit="1"/>
    </xf>
    <xf numFmtId="0" fontId="10" fillId="0" borderId="51" xfId="0" applyFont="1" applyBorder="1" applyAlignment="1">
      <alignment horizontal="left" vertical="center" wrapText="1" indent="1"/>
    </xf>
    <xf numFmtId="0" fontId="10" fillId="0" borderId="52" xfId="0" applyFont="1" applyBorder="1" applyAlignment="1">
      <alignment horizontal="left" vertical="center" wrapText="1" indent="1"/>
    </xf>
    <xf numFmtId="0" fontId="10" fillId="0" borderId="75" xfId="0" applyFont="1" applyBorder="1" applyAlignment="1">
      <alignment horizontal="left" vertical="center" wrapText="1" indent="1"/>
    </xf>
    <xf numFmtId="0" fontId="10" fillId="0" borderId="2" xfId="0" applyFont="1" applyBorder="1" applyAlignment="1">
      <alignment horizontal="left" vertical="center" wrapText="1" indent="1"/>
    </xf>
    <xf numFmtId="0" fontId="10" fillId="0" borderId="57" xfId="0" applyFont="1" applyBorder="1" applyAlignment="1">
      <alignment horizontal="left" vertical="center" wrapText="1" indent="1"/>
    </xf>
    <xf numFmtId="0" fontId="10" fillId="0" borderId="149" xfId="0" applyFont="1" applyBorder="1" applyAlignment="1">
      <alignment horizontal="left" vertical="center" wrapText="1" indent="1"/>
    </xf>
    <xf numFmtId="0" fontId="10" fillId="0" borderId="50" xfId="0" applyFont="1" applyBorder="1" applyAlignment="1">
      <alignment horizontal="left" vertical="center" wrapText="1" indent="1"/>
    </xf>
    <xf numFmtId="0" fontId="10" fillId="0" borderId="44" xfId="0" applyFont="1" applyBorder="1" applyAlignment="1">
      <alignment horizontal="left" vertical="center" wrapText="1" indent="1"/>
    </xf>
    <xf numFmtId="0" fontId="10" fillId="0" borderId="37" xfId="0" applyFont="1" applyBorder="1" applyAlignment="1">
      <alignment horizontal="left" vertical="center" wrapText="1" indent="1"/>
    </xf>
    <xf numFmtId="0" fontId="91" fillId="0" borderId="52" xfId="0" applyFont="1" applyBorder="1" applyAlignment="1">
      <alignment horizontal="center" vertical="center"/>
    </xf>
    <xf numFmtId="0" fontId="91" fillId="0" borderId="53" xfId="0" applyFont="1" applyBorder="1" applyAlignment="1">
      <alignment horizontal="center" vertical="center"/>
    </xf>
    <xf numFmtId="0" fontId="91" fillId="0" borderId="2" xfId="0" applyFont="1" applyBorder="1" applyAlignment="1">
      <alignment horizontal="center" vertical="center"/>
    </xf>
    <xf numFmtId="0" fontId="91" fillId="0" borderId="18" xfId="0" applyFont="1" applyBorder="1" applyAlignment="1">
      <alignment horizontal="center" vertical="center"/>
    </xf>
    <xf numFmtId="0" fontId="10" fillId="0" borderId="51" xfId="0" applyFont="1" applyBorder="1" applyAlignment="1">
      <alignment horizontal="center" vertical="center" wrapText="1" justifyLastLine="1"/>
    </xf>
    <xf numFmtId="0" fontId="10" fillId="0" borderId="52" xfId="0" applyFont="1" applyBorder="1" applyAlignment="1">
      <alignment horizontal="center" vertical="center" wrapText="1" justifyLastLine="1"/>
    </xf>
    <xf numFmtId="0" fontId="10" fillId="0" borderId="62" xfId="0" applyFont="1" applyBorder="1" applyAlignment="1">
      <alignment horizontal="center" vertical="center" wrapText="1" justifyLastLine="1"/>
    </xf>
    <xf numFmtId="0" fontId="10" fillId="0" borderId="50" xfId="0" applyFont="1" applyBorder="1" applyAlignment="1">
      <alignment horizontal="center" vertical="center" wrapText="1" justifyLastLine="1"/>
    </xf>
    <xf numFmtId="0" fontId="10" fillId="0" borderId="0" xfId="0" applyFont="1" applyAlignment="1">
      <alignment horizontal="center" vertical="center" wrapText="1" justifyLastLine="1"/>
    </xf>
    <xf numFmtId="0" fontId="10" fillId="0" borderId="1" xfId="0" applyFont="1" applyBorder="1" applyAlignment="1">
      <alignment horizontal="center" vertical="center" wrapText="1" justifyLastLine="1"/>
    </xf>
    <xf numFmtId="0" fontId="10" fillId="0" borderId="44" xfId="0" applyFont="1" applyBorder="1" applyAlignment="1">
      <alignment horizontal="center" vertical="center" wrapText="1" justifyLastLine="1"/>
    </xf>
    <xf numFmtId="0" fontId="10" fillId="0" borderId="37" xfId="0" applyFont="1" applyBorder="1" applyAlignment="1">
      <alignment horizontal="center" vertical="center" wrapText="1" justifyLastLine="1"/>
    </xf>
    <xf numFmtId="0" fontId="10" fillId="0" borderId="56" xfId="0" applyFont="1" applyBorder="1" applyAlignment="1">
      <alignment horizontal="center" vertical="center" wrapText="1" justifyLastLine="1"/>
    </xf>
    <xf numFmtId="0" fontId="39" fillId="0" borderId="52" xfId="0" applyFont="1" applyBorder="1">
      <alignment vertical="center"/>
    </xf>
    <xf numFmtId="0" fontId="39" fillId="0" borderId="0" xfId="0" applyFont="1">
      <alignment vertical="center"/>
    </xf>
    <xf numFmtId="0" fontId="39" fillId="0" borderId="0" xfId="0" applyFont="1" applyAlignment="1">
      <alignment horizontal="left" vertical="center"/>
    </xf>
    <xf numFmtId="0" fontId="10" fillId="0" borderId="6" xfId="0" applyFont="1" applyBorder="1" applyAlignment="1">
      <alignment horizontal="center" vertical="center"/>
    </xf>
    <xf numFmtId="0" fontId="10" fillId="0" borderId="17" xfId="0" applyFont="1" applyBorder="1" applyAlignment="1">
      <alignment horizontal="center" vertical="center"/>
    </xf>
    <xf numFmtId="0" fontId="10" fillId="0" borderId="40" xfId="0" applyFont="1" applyBorder="1" applyAlignment="1">
      <alignment horizontal="left" vertical="center" indent="1" shrinkToFit="1"/>
    </xf>
    <xf numFmtId="0" fontId="10" fillId="0" borderId="0" xfId="0" applyFont="1" applyAlignment="1">
      <alignment horizontal="left" vertical="center" indent="1" shrinkToFit="1"/>
    </xf>
    <xf numFmtId="0" fontId="10" fillId="0" borderId="51"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56" xfId="0" applyFont="1" applyBorder="1" applyAlignment="1">
      <alignment horizontal="center" vertical="center" wrapText="1"/>
    </xf>
    <xf numFmtId="0" fontId="39" fillId="0" borderId="52" xfId="0" applyFont="1" applyBorder="1" applyAlignment="1">
      <alignment horizontal="center" vertical="center" wrapText="1"/>
    </xf>
    <xf numFmtId="0" fontId="39" fillId="0" borderId="53" xfId="0" applyFont="1" applyBorder="1" applyAlignment="1">
      <alignment horizontal="center" vertical="center" wrapText="1"/>
    </xf>
    <xf numFmtId="0" fontId="39" fillId="0" borderId="37" xfId="0" applyFont="1" applyBorder="1" applyAlignment="1">
      <alignment horizontal="center" vertical="center" wrapText="1"/>
    </xf>
    <xf numFmtId="0" fontId="39" fillId="0" borderId="36" xfId="0" applyFont="1" applyBorder="1" applyAlignment="1">
      <alignment horizontal="center" vertical="center" wrapText="1"/>
    </xf>
    <xf numFmtId="0" fontId="10" fillId="0" borderId="70" xfId="0" applyFont="1" applyBorder="1" applyAlignment="1">
      <alignment horizontal="center" vertical="center"/>
    </xf>
    <xf numFmtId="0" fontId="10" fillId="0" borderId="180" xfId="0" applyFont="1" applyBorder="1" applyAlignment="1">
      <alignment horizontal="center" vertical="center"/>
    </xf>
    <xf numFmtId="0" fontId="10" fillId="0" borderId="40" xfId="0" applyFont="1" applyBorder="1" applyAlignment="1">
      <alignment horizontal="center" vertical="center"/>
    </xf>
    <xf numFmtId="0" fontId="10" fillId="0" borderId="196" xfId="0" applyFont="1" applyBorder="1" applyAlignment="1">
      <alignment horizontal="center" vertical="center"/>
    </xf>
    <xf numFmtId="0" fontId="10" fillId="0" borderId="92" xfId="0" applyFont="1" applyBorder="1" applyAlignment="1">
      <alignment horizontal="center" vertical="center"/>
    </xf>
    <xf numFmtId="0" fontId="10" fillId="0" borderId="149" xfId="0" applyFont="1" applyBorder="1" applyAlignment="1">
      <alignment vertical="center" wrapText="1" shrinkToFit="1"/>
    </xf>
    <xf numFmtId="0" fontId="10" fillId="0" borderId="12" xfId="0" applyFont="1" applyBorder="1" applyAlignment="1">
      <alignment vertical="center" wrapText="1" shrinkToFit="1"/>
    </xf>
    <xf numFmtId="0" fontId="10" fillId="0" borderId="37" xfId="0" applyFont="1" applyBorder="1" applyAlignment="1">
      <alignment vertical="center" wrapText="1" shrinkToFit="1"/>
    </xf>
    <xf numFmtId="0" fontId="10" fillId="0" borderId="36" xfId="0" applyFont="1" applyBorder="1" applyAlignment="1">
      <alignment vertical="center" wrapText="1" shrinkToFit="1"/>
    </xf>
    <xf numFmtId="0" fontId="10" fillId="0" borderId="149" xfId="0" applyFont="1" applyBorder="1" applyAlignment="1">
      <alignment horizontal="center" vertical="center"/>
    </xf>
    <xf numFmtId="0" fontId="10" fillId="0" borderId="37" xfId="0" applyFont="1" applyBorder="1" applyAlignment="1">
      <alignment horizontal="center" vertical="center"/>
    </xf>
    <xf numFmtId="0" fontId="39" fillId="0" borderId="188" xfId="0" applyFont="1" applyBorder="1" applyAlignment="1">
      <alignment horizontal="right" vertical="center"/>
    </xf>
    <xf numFmtId="0" fontId="39" fillId="0" borderId="149" xfId="0" applyFont="1" applyBorder="1" applyAlignment="1">
      <alignment horizontal="right" vertical="center"/>
    </xf>
    <xf numFmtId="0" fontId="39" fillId="0" borderId="181" xfId="0" applyFont="1" applyBorder="1" applyAlignment="1">
      <alignment horizontal="right" vertical="center"/>
    </xf>
    <xf numFmtId="0" fontId="39" fillId="0" borderId="37" xfId="0" applyFont="1" applyBorder="1" applyAlignment="1">
      <alignment horizontal="right" vertical="center"/>
    </xf>
    <xf numFmtId="0" fontId="10" fillId="0" borderId="50" xfId="0" applyFont="1" applyBorder="1" applyAlignment="1">
      <alignment horizontal="center" vertical="center"/>
    </xf>
    <xf numFmtId="0" fontId="10" fillId="0" borderId="44" xfId="0" applyFont="1" applyBorder="1" applyAlignment="1">
      <alignment horizontal="center" vertical="center"/>
    </xf>
    <xf numFmtId="0" fontId="10" fillId="0" borderId="51" xfId="0" applyFont="1" applyBorder="1" applyAlignment="1">
      <alignment horizontal="center" vertical="center"/>
    </xf>
    <xf numFmtId="0" fontId="10" fillId="0" borderId="62" xfId="0" applyFont="1" applyBorder="1" applyAlignment="1">
      <alignment horizontal="center" vertical="center"/>
    </xf>
    <xf numFmtId="0" fontId="10" fillId="0" borderId="56" xfId="0" applyFont="1" applyBorder="1" applyAlignment="1">
      <alignment horizontal="center" vertical="center"/>
    </xf>
    <xf numFmtId="0" fontId="39" fillId="0" borderId="52" xfId="0" applyFont="1" applyBorder="1" applyAlignment="1">
      <alignment horizontal="right" vertical="center"/>
    </xf>
    <xf numFmtId="0" fontId="39" fillId="0" borderId="0" xfId="0" applyFont="1" applyAlignment="1">
      <alignment horizontal="right" vertical="center"/>
    </xf>
    <xf numFmtId="179" fontId="39" fillId="0" borderId="0" xfId="0" applyNumberFormat="1" applyFont="1" applyAlignment="1">
      <alignment horizontal="center" vertical="center"/>
    </xf>
    <xf numFmtId="179" fontId="39" fillId="0" borderId="42" xfId="0" applyNumberFormat="1" applyFont="1" applyBorder="1" applyAlignment="1">
      <alignment horizontal="center" vertical="center"/>
    </xf>
    <xf numFmtId="179" fontId="39" fillId="0" borderId="37" xfId="0" applyNumberFormat="1" applyFont="1" applyBorder="1" applyAlignment="1">
      <alignment horizontal="center" vertical="center"/>
    </xf>
    <xf numFmtId="179" fontId="39" fillId="0" borderId="36" xfId="0" applyNumberFormat="1" applyFont="1" applyBorder="1" applyAlignment="1">
      <alignment horizontal="center" vertical="center"/>
    </xf>
    <xf numFmtId="0" fontId="10" fillId="0" borderId="80" xfId="0" applyFont="1" applyBorder="1" applyAlignment="1">
      <alignment horizontal="center" vertical="center"/>
    </xf>
    <xf numFmtId="0" fontId="11" fillId="0" borderId="86" xfId="0" applyFont="1" applyBorder="1" applyAlignment="1">
      <alignment horizontal="left" vertical="center"/>
    </xf>
    <xf numFmtId="0" fontId="10" fillId="0" borderId="70" xfId="0" applyFont="1" applyBorder="1" applyAlignment="1">
      <alignment horizontal="center" vertical="center" wrapText="1"/>
    </xf>
    <xf numFmtId="0" fontId="94" fillId="0" borderId="2" xfId="1" applyFont="1" applyFill="1" applyBorder="1" applyAlignment="1" applyProtection="1">
      <alignment horizontal="left" vertical="center" indent="1"/>
    </xf>
    <xf numFmtId="0" fontId="94" fillId="0" borderId="2" xfId="0" applyFont="1" applyBorder="1" applyAlignment="1">
      <alignment horizontal="left" vertical="center" indent="1"/>
    </xf>
    <xf numFmtId="0" fontId="94" fillId="0" borderId="18" xfId="0" applyFont="1" applyBorder="1" applyAlignment="1">
      <alignment horizontal="left" vertical="center" indent="1"/>
    </xf>
    <xf numFmtId="0" fontId="10" fillId="0" borderId="29" xfId="0" applyFont="1" applyBorder="1" applyAlignment="1">
      <alignment horizontal="left" vertical="center" indent="1" shrinkToFit="1"/>
    </xf>
    <xf numFmtId="0" fontId="10" fillId="0" borderId="41" xfId="0" applyFont="1" applyBorder="1" applyAlignment="1">
      <alignment horizontal="left" vertical="center" indent="1" shrinkToFit="1"/>
    </xf>
    <xf numFmtId="0" fontId="10" fillId="0" borderId="46" xfId="0" applyFont="1" applyBorder="1" applyAlignment="1">
      <alignment horizontal="left" vertical="center" indent="1" shrinkToFit="1"/>
    </xf>
    <xf numFmtId="0" fontId="10" fillId="0" borderId="71" xfId="0" applyFont="1" applyBorder="1" applyAlignment="1">
      <alignment horizontal="left" vertical="center" indent="1" shrinkToFit="1"/>
    </xf>
    <xf numFmtId="0" fontId="11" fillId="0" borderId="71" xfId="0" applyFont="1" applyBorder="1" applyAlignment="1">
      <alignment horizontal="left" vertical="center" indent="1"/>
    </xf>
    <xf numFmtId="0" fontId="11" fillId="0" borderId="78" xfId="0" applyFont="1" applyBorder="1" applyAlignment="1">
      <alignment horizontal="left" vertical="center" indent="1"/>
    </xf>
    <xf numFmtId="0" fontId="11" fillId="0" borderId="41" xfId="0" applyFont="1" applyBorder="1" applyAlignment="1">
      <alignment horizontal="left" vertical="center" indent="1"/>
    </xf>
    <xf numFmtId="0" fontId="11" fillId="0" borderId="68" xfId="0" applyFont="1" applyBorder="1" applyAlignment="1">
      <alignment horizontal="left" vertical="center" indent="1"/>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79"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176" fontId="8" fillId="0" borderId="0" xfId="0" applyNumberFormat="1" applyFont="1" applyAlignment="1">
      <alignment horizontal="left" vertical="center"/>
    </xf>
    <xf numFmtId="0" fontId="91" fillId="0" borderId="149" xfId="0" applyFont="1" applyBorder="1" applyAlignment="1">
      <alignment horizontal="center" vertical="center"/>
    </xf>
    <xf numFmtId="0" fontId="91" fillId="0" borderId="12" xfId="0" applyFont="1" applyBorder="1" applyAlignment="1">
      <alignment horizontal="center" vertical="center"/>
    </xf>
    <xf numFmtId="0" fontId="91" fillId="0" borderId="0" xfId="0" applyFont="1" applyAlignment="1">
      <alignment horizontal="center" vertical="center"/>
    </xf>
    <xf numFmtId="0" fontId="91" fillId="0" borderId="42" xfId="0" applyFont="1" applyBorder="1" applyAlignment="1">
      <alignment horizontal="center" vertical="center"/>
    </xf>
    <xf numFmtId="0" fontId="91" fillId="0" borderId="37" xfId="0" applyFont="1" applyBorder="1" applyAlignment="1">
      <alignment horizontal="center" vertical="center"/>
    </xf>
    <xf numFmtId="0" fontId="91" fillId="0" borderId="36" xfId="0" applyFont="1" applyBorder="1" applyAlignment="1">
      <alignment horizontal="center" vertical="center"/>
    </xf>
    <xf numFmtId="0" fontId="8" fillId="0" borderId="0" xfId="0" applyFont="1" applyAlignment="1">
      <alignment horizontal="center" vertical="center" shrinkToFit="1"/>
    </xf>
    <xf numFmtId="0" fontId="8" fillId="0" borderId="0" xfId="0" applyFont="1" applyAlignment="1">
      <alignment horizontal="center" vertical="center"/>
    </xf>
    <xf numFmtId="0" fontId="8" fillId="0" borderId="37" xfId="0" applyFont="1" applyBorder="1" applyAlignment="1">
      <alignment horizontal="center" vertical="center"/>
    </xf>
    <xf numFmtId="0" fontId="9" fillId="0" borderId="0" xfId="0" applyFont="1" applyAlignment="1">
      <alignment horizontal="center" vertical="center"/>
    </xf>
    <xf numFmtId="0" fontId="5" fillId="0" borderId="37"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left" vertical="center"/>
    </xf>
    <xf numFmtId="0" fontId="9" fillId="0" borderId="0" xfId="0" applyFont="1" applyAlignment="1">
      <alignment horizontal="left" vertical="center" shrinkToFit="1"/>
    </xf>
    <xf numFmtId="0" fontId="8" fillId="0" borderId="0" xfId="0" applyFont="1" applyAlignment="1">
      <alignment vertical="center" shrinkToFit="1"/>
    </xf>
    <xf numFmtId="0" fontId="8" fillId="0" borderId="37" xfId="0" applyFont="1" applyBorder="1" applyAlignment="1">
      <alignment vertical="center" shrinkToFit="1"/>
    </xf>
    <xf numFmtId="0" fontId="10" fillId="0" borderId="88" xfId="0" applyFont="1" applyBorder="1" applyAlignment="1">
      <alignment horizontal="center" vertical="center"/>
    </xf>
    <xf numFmtId="0" fontId="10" fillId="0" borderId="36" xfId="0" applyFont="1" applyBorder="1" applyAlignment="1">
      <alignment horizontal="center" vertical="center"/>
    </xf>
    <xf numFmtId="0" fontId="8" fillId="0" borderId="0" xfId="0" applyFont="1" applyAlignment="1">
      <alignment horizontal="distributed" vertical="center" justifyLastLine="1"/>
    </xf>
    <xf numFmtId="0" fontId="8" fillId="0" borderId="37" xfId="0" applyFont="1" applyBorder="1" applyAlignment="1">
      <alignment horizontal="distributed" vertical="center" justifyLastLine="1"/>
    </xf>
    <xf numFmtId="0" fontId="10" fillId="0" borderId="40" xfId="0" applyFont="1" applyBorder="1" applyAlignment="1">
      <alignment horizontal="center" vertical="center" wrapText="1"/>
    </xf>
    <xf numFmtId="0" fontId="10" fillId="0" borderId="73" xfId="0" applyFont="1" applyBorder="1" applyAlignment="1">
      <alignment horizontal="center" vertical="center"/>
    </xf>
    <xf numFmtId="0" fontId="39" fillId="0" borderId="197" xfId="0" applyFont="1" applyBorder="1" applyAlignment="1">
      <alignment horizontal="right" vertical="center" shrinkToFit="1"/>
    </xf>
    <xf numFmtId="0" fontId="39" fillId="0" borderId="79" xfId="0" applyFont="1" applyBorder="1" applyAlignment="1">
      <alignment horizontal="right" vertical="center" shrinkToFit="1"/>
    </xf>
    <xf numFmtId="0" fontId="39" fillId="0" borderId="198" xfId="0" applyFont="1" applyBorder="1" applyAlignment="1">
      <alignment horizontal="right" vertical="center" shrinkToFit="1"/>
    </xf>
    <xf numFmtId="0" fontId="39" fillId="0" borderId="2" xfId="0" applyFont="1" applyBorder="1" applyAlignment="1">
      <alignment horizontal="right" vertical="center" shrinkToFit="1"/>
    </xf>
    <xf numFmtId="0" fontId="10" fillId="0" borderId="25" xfId="0" applyFont="1" applyBorder="1" applyAlignment="1">
      <alignment horizontal="center" vertical="center" wrapText="1"/>
    </xf>
    <xf numFmtId="0" fontId="10" fillId="0" borderId="35" xfId="0" applyFont="1" applyBorder="1" applyAlignment="1">
      <alignment horizontal="center" vertical="center" wrapText="1"/>
    </xf>
    <xf numFmtId="0" fontId="39" fillId="0" borderId="33" xfId="0" applyFont="1" applyBorder="1" applyAlignment="1">
      <alignment horizontal="right" vertical="center" shrinkToFit="1"/>
    </xf>
    <xf numFmtId="0" fontId="39" fillId="0" borderId="10" xfId="0" applyFont="1" applyBorder="1" applyAlignment="1">
      <alignment horizontal="right" vertical="center" shrinkToFit="1"/>
    </xf>
    <xf numFmtId="0" fontId="39" fillId="0" borderId="25" xfId="0" applyFont="1" applyBorder="1" applyAlignment="1">
      <alignment horizontal="right" vertical="center" shrinkToFit="1"/>
    </xf>
    <xf numFmtId="0" fontId="8" fillId="0" borderId="0" xfId="0" applyFont="1" applyAlignment="1">
      <alignment horizontal="justify" vertical="center"/>
    </xf>
    <xf numFmtId="0" fontId="8" fillId="0" borderId="0" xfId="0" applyFont="1">
      <alignment vertical="center"/>
    </xf>
    <xf numFmtId="0" fontId="8" fillId="0" borderId="42" xfId="0" applyFont="1" applyBorder="1">
      <alignment vertical="center"/>
    </xf>
    <xf numFmtId="0" fontId="10" fillId="0" borderId="0" xfId="0" applyFont="1" applyAlignment="1">
      <alignment horizontal="left" vertical="center" indent="1"/>
    </xf>
    <xf numFmtId="0" fontId="10" fillId="0" borderId="0" xfId="0" applyFont="1" applyAlignment="1">
      <alignment horizontal="center" vertical="top"/>
    </xf>
    <xf numFmtId="0" fontId="15" fillId="0" borderId="0" xfId="0" applyFont="1" applyAlignment="1">
      <alignment horizontal="left" vertical="center" indent="1"/>
    </xf>
    <xf numFmtId="0" fontId="7" fillId="0" borderId="66" xfId="0" applyFont="1" applyBorder="1" applyAlignment="1">
      <alignment horizontal="left" vertical="center" wrapText="1"/>
    </xf>
    <xf numFmtId="0" fontId="7" fillId="0" borderId="67" xfId="0" applyFont="1" applyBorder="1" applyAlignment="1">
      <alignment horizontal="left" vertical="center"/>
    </xf>
    <xf numFmtId="0" fontId="9" fillId="0" borderId="67" xfId="0" applyFont="1" applyBorder="1" applyAlignment="1">
      <alignment horizontal="center" vertical="center"/>
    </xf>
    <xf numFmtId="0" fontId="9" fillId="0" borderId="16" xfId="0" applyFont="1" applyBorder="1" applyAlignment="1">
      <alignment horizontal="center" vertical="center"/>
    </xf>
    <xf numFmtId="0" fontId="7" fillId="0" borderId="67" xfId="0" applyFont="1" applyBorder="1" applyAlignment="1">
      <alignment horizontal="left" vertical="center" wrapText="1"/>
    </xf>
    <xf numFmtId="0" fontId="15" fillId="0" borderId="0" xfId="0" applyFont="1" applyAlignment="1">
      <alignment horizontal="left" vertical="center" indent="1" shrinkToFit="1"/>
    </xf>
    <xf numFmtId="0" fontId="15" fillId="0" borderId="1" xfId="0" applyFont="1" applyBorder="1" applyAlignment="1">
      <alignment horizontal="left" vertical="center" indent="1" shrinkToFit="1"/>
    </xf>
    <xf numFmtId="0" fontId="31" fillId="0" borderId="0" xfId="0" applyFont="1" applyAlignment="1">
      <alignment horizontal="center" vertical="center"/>
    </xf>
    <xf numFmtId="0" fontId="5" fillId="0" borderId="8" xfId="0" applyFont="1" applyBorder="1" applyAlignment="1">
      <alignment horizontal="center" vertical="center" wrapText="1"/>
    </xf>
    <xf numFmtId="0" fontId="15" fillId="0" borderId="0" xfId="0" applyFont="1" applyAlignment="1">
      <alignment horizontal="center" vertical="center"/>
    </xf>
    <xf numFmtId="0" fontId="62" fillId="0" borderId="144" xfId="0" applyFont="1" applyBorder="1" applyAlignment="1">
      <alignment horizontal="center" vertical="center" shrinkToFit="1"/>
    </xf>
    <xf numFmtId="0" fontId="62" fillId="0" borderId="63" xfId="0" applyFont="1" applyBorder="1" applyAlignment="1">
      <alignment horizontal="center" vertical="center" shrinkToFit="1"/>
    </xf>
    <xf numFmtId="0" fontId="62" fillId="0" borderId="64" xfId="0" applyFont="1" applyBorder="1" applyAlignment="1">
      <alignment horizontal="center" vertical="center" shrinkToFit="1"/>
    </xf>
    <xf numFmtId="0" fontId="7" fillId="0" borderId="0" xfId="0" applyFont="1" applyAlignment="1">
      <alignment horizontal="left" vertical="center"/>
    </xf>
    <xf numFmtId="0" fontId="58" fillId="15" borderId="0" xfId="0" applyFont="1" applyFill="1" applyAlignment="1">
      <alignment horizontal="center" vertical="center" wrapText="1" shrinkToFit="1"/>
    </xf>
    <xf numFmtId="0" fontId="60" fillId="0" borderId="0" xfId="0" applyFont="1" applyAlignment="1">
      <alignment horizontal="center" vertical="center"/>
    </xf>
    <xf numFmtId="0" fontId="71" fillId="0" borderId="0" xfId="0" applyFont="1" applyAlignment="1">
      <alignment horizontal="center" vertical="center"/>
    </xf>
    <xf numFmtId="0" fontId="61" fillId="0" borderId="0" xfId="0" applyFont="1" applyAlignment="1">
      <alignment horizontal="center" vertical="top"/>
    </xf>
    <xf numFmtId="0" fontId="7" fillId="0" borderId="0" xfId="0" applyFont="1" applyAlignment="1">
      <alignment horizontal="right" vertical="top"/>
    </xf>
    <xf numFmtId="0" fontId="29" fillId="0" borderId="13" xfId="7" applyBorder="1" applyAlignment="1" applyProtection="1">
      <alignment horizontal="left" vertical="center"/>
      <protection locked="0"/>
    </xf>
    <xf numFmtId="0" fontId="29" fillId="0" borderId="10" xfId="7" applyBorder="1" applyAlignment="1" applyProtection="1">
      <alignment horizontal="left" vertical="center"/>
      <protection locked="0"/>
    </xf>
    <xf numFmtId="0" fontId="29" fillId="0" borderId="54" xfId="7" applyBorder="1" applyAlignment="1" applyProtection="1">
      <alignment horizontal="left" vertical="center"/>
      <protection locked="0"/>
    </xf>
    <xf numFmtId="0" fontId="29" fillId="0" borderId="34" xfId="7" applyBorder="1" applyAlignment="1" applyProtection="1">
      <alignment horizontal="left" vertical="center"/>
      <protection locked="0"/>
    </xf>
    <xf numFmtId="0" fontId="29" fillId="0" borderId="25" xfId="7" applyBorder="1" applyAlignment="1" applyProtection="1">
      <alignment horizontal="left" vertical="center"/>
      <protection locked="0"/>
    </xf>
    <xf numFmtId="0" fontId="29" fillId="0" borderId="65" xfId="7" applyBorder="1" applyAlignment="1" applyProtection="1">
      <alignment horizontal="left" vertical="center"/>
      <protection locked="0"/>
    </xf>
    <xf numFmtId="0" fontId="29" fillId="0" borderId="0" xfId="7" applyAlignment="1">
      <alignment horizontal="left" indent="1"/>
    </xf>
    <xf numFmtId="0" fontId="0" fillId="0" borderId="0" xfId="7" applyFont="1" applyAlignment="1">
      <alignment horizontal="left" indent="1"/>
    </xf>
    <xf numFmtId="0" fontId="29" fillId="0" borderId="0" xfId="7" applyAlignment="1">
      <alignment horizontal="right" vertical="center"/>
    </xf>
    <xf numFmtId="0" fontId="29" fillId="0" borderId="0" xfId="7" applyAlignment="1">
      <alignment horizontal="left" vertical="center" shrinkToFit="1"/>
    </xf>
    <xf numFmtId="0" fontId="29" fillId="0" borderId="0" xfId="7" applyAlignment="1">
      <alignment horizontal="left" vertical="center" indent="2"/>
    </xf>
    <xf numFmtId="176" fontId="29" fillId="0" borderId="0" xfId="7" applyNumberFormat="1" applyAlignment="1">
      <alignment horizontal="center"/>
    </xf>
    <xf numFmtId="0" fontId="64" fillId="0" borderId="0" xfId="7" applyFont="1" applyAlignment="1">
      <alignment horizontal="center"/>
    </xf>
    <xf numFmtId="0" fontId="29" fillId="0" borderId="0" xfId="7" applyAlignment="1">
      <alignment horizontal="left"/>
    </xf>
    <xf numFmtId="0" fontId="0" fillId="0" borderId="0" xfId="7" applyFont="1" applyAlignment="1">
      <alignment horizontal="left"/>
    </xf>
    <xf numFmtId="0" fontId="29" fillId="0" borderId="175" xfId="7" applyBorder="1" applyAlignment="1" applyProtection="1">
      <alignment horizontal="left" vertical="center"/>
      <protection locked="0"/>
    </xf>
    <xf numFmtId="0" fontId="29" fillId="0" borderId="176" xfId="7" applyBorder="1" applyAlignment="1" applyProtection="1">
      <alignment horizontal="left" vertical="center"/>
      <protection locked="0"/>
    </xf>
    <xf numFmtId="0" fontId="29" fillId="0" borderId="177" xfId="7" applyBorder="1" applyAlignment="1" applyProtection="1">
      <alignment horizontal="left" vertical="center"/>
      <protection locked="0"/>
    </xf>
    <xf numFmtId="0" fontId="0" fillId="0" borderId="171" xfId="7" applyFont="1" applyBorder="1" applyAlignment="1">
      <alignment horizontal="center" vertical="center"/>
    </xf>
    <xf numFmtId="0" fontId="0" fillId="0" borderId="69" xfId="7" applyFont="1" applyBorder="1" applyAlignment="1">
      <alignment horizontal="center" vertical="center"/>
    </xf>
    <xf numFmtId="0" fontId="0" fillId="0" borderId="178" xfId="7" applyFont="1" applyBorder="1" applyAlignment="1">
      <alignment horizontal="center" vertical="center"/>
    </xf>
    <xf numFmtId="0" fontId="74" fillId="0" borderId="2" xfId="6" applyFont="1" applyBorder="1" applyAlignment="1">
      <alignment horizontal="left" vertical="center"/>
    </xf>
    <xf numFmtId="0" fontId="73" fillId="0" borderId="0" xfId="6" applyFont="1" applyAlignment="1">
      <alignment horizontal="center" vertical="center"/>
    </xf>
    <xf numFmtId="0" fontId="74" fillId="0" borderId="0" xfId="6" applyFont="1" applyAlignment="1">
      <alignment vertical="center" wrapText="1"/>
    </xf>
    <xf numFmtId="176" fontId="74" fillId="0" borderId="0" xfId="6" applyNumberFormat="1" applyFont="1" applyAlignment="1">
      <alignment horizontal="center" vertical="center"/>
    </xf>
    <xf numFmtId="0" fontId="74" fillId="0" borderId="2" xfId="6" applyFont="1" applyBorder="1" applyAlignment="1">
      <alignment horizontal="left" vertical="center" shrinkToFit="1"/>
    </xf>
    <xf numFmtId="176" fontId="74" fillId="0" borderId="0" xfId="6" applyNumberFormat="1" applyFont="1" applyAlignment="1">
      <alignment horizontal="left" vertical="center"/>
    </xf>
    <xf numFmtId="0" fontId="84" fillId="0" borderId="173" xfId="0" applyFont="1" applyBorder="1" applyAlignment="1">
      <alignment horizontal="center" vertical="center"/>
    </xf>
    <xf numFmtId="0" fontId="48" fillId="0" borderId="40" xfId="0" applyFont="1" applyBorder="1" applyAlignment="1">
      <alignment horizontal="left" vertical="center"/>
    </xf>
    <xf numFmtId="0" fontId="48" fillId="0" borderId="0" xfId="0" applyFont="1" applyAlignment="1">
      <alignment horizontal="left" vertical="center"/>
    </xf>
    <xf numFmtId="0" fontId="31" fillId="0" borderId="0" xfId="0" applyFont="1" applyAlignment="1">
      <alignment horizontal="left" vertical="center"/>
    </xf>
    <xf numFmtId="0" fontId="31" fillId="0" borderId="0" xfId="0" applyFont="1" applyAlignment="1">
      <alignment horizontal="left" vertical="center" wrapText="1"/>
    </xf>
    <xf numFmtId="178" fontId="74" fillId="9" borderId="0" xfId="4" applyNumberFormat="1" applyFont="1" applyFill="1" applyAlignment="1">
      <alignment horizontal="left" vertical="center"/>
    </xf>
    <xf numFmtId="178" fontId="74" fillId="9" borderId="0" xfId="4" applyNumberFormat="1" applyFont="1" applyFill="1" applyAlignment="1">
      <alignment horizontal="left" vertical="center" indent="1"/>
    </xf>
    <xf numFmtId="178" fontId="77" fillId="9" borderId="0" xfId="4" applyNumberFormat="1" applyFont="1" applyFill="1" applyAlignment="1">
      <alignment horizontal="left" vertical="center"/>
    </xf>
    <xf numFmtId="178" fontId="74" fillId="9" borderId="22" xfId="4" applyNumberFormat="1" applyFont="1" applyFill="1" applyBorder="1" applyAlignment="1">
      <alignment horizontal="center" vertical="center" wrapText="1"/>
    </xf>
    <xf numFmtId="178" fontId="74" fillId="9" borderId="8" xfId="4" applyNumberFormat="1" applyFont="1" applyFill="1" applyBorder="1" applyAlignment="1">
      <alignment horizontal="center" vertical="center" wrapText="1"/>
    </xf>
    <xf numFmtId="178" fontId="74" fillId="9" borderId="8" xfId="4" applyNumberFormat="1" applyFont="1" applyFill="1" applyBorder="1" applyAlignment="1">
      <alignment horizontal="right" vertical="center"/>
    </xf>
    <xf numFmtId="178" fontId="74" fillId="9" borderId="194" xfId="4" applyNumberFormat="1" applyFont="1" applyFill="1" applyBorder="1" applyAlignment="1">
      <alignment horizontal="right" vertical="center"/>
    </xf>
    <xf numFmtId="178" fontId="74" fillId="9" borderId="195" xfId="4" applyNumberFormat="1" applyFont="1" applyFill="1" applyBorder="1" applyAlignment="1">
      <alignment horizontal="right" vertical="center"/>
    </xf>
    <xf numFmtId="178" fontId="74" fillId="9" borderId="191" xfId="4" applyNumberFormat="1" applyFont="1" applyFill="1" applyBorder="1" applyAlignment="1">
      <alignment horizontal="center" vertical="center" wrapText="1"/>
    </xf>
    <xf numFmtId="178" fontId="74" fillId="9" borderId="192" xfId="4" applyNumberFormat="1" applyFont="1" applyFill="1" applyBorder="1" applyAlignment="1">
      <alignment horizontal="center" vertical="center" wrapText="1"/>
    </xf>
    <xf numFmtId="178" fontId="74" fillId="9" borderId="193" xfId="4" applyNumberFormat="1" applyFont="1" applyFill="1" applyBorder="1" applyAlignment="1">
      <alignment horizontal="center" vertical="center" wrapText="1"/>
    </xf>
    <xf numFmtId="178" fontId="74" fillId="9" borderId="8" xfId="4" applyNumberFormat="1" applyFont="1" applyFill="1" applyBorder="1" applyAlignment="1">
      <alignment horizontal="center" vertical="center"/>
    </xf>
    <xf numFmtId="178" fontId="74" fillId="9" borderId="9" xfId="4" applyNumberFormat="1" applyFont="1" applyFill="1" applyBorder="1" applyAlignment="1">
      <alignment horizontal="right" vertical="center"/>
    </xf>
    <xf numFmtId="0" fontId="48" fillId="0" borderId="0" xfId="0" applyFont="1" applyAlignment="1">
      <alignment horizontal="center" vertical="center" wrapText="1" shrinkToFit="1"/>
    </xf>
    <xf numFmtId="0" fontId="48" fillId="0" borderId="0" xfId="0" applyFont="1" applyAlignment="1">
      <alignment horizontal="center" vertical="center"/>
    </xf>
    <xf numFmtId="0" fontId="28" fillId="0" borderId="26" xfId="0" applyFont="1" applyBorder="1" applyAlignment="1">
      <alignment horizontal="center" vertical="center" shrinkToFit="1"/>
    </xf>
    <xf numFmtId="0" fontId="28" fillId="0" borderId="144" xfId="0" applyFont="1" applyBorder="1" applyAlignment="1">
      <alignment horizontal="center" vertical="center" shrinkToFit="1"/>
    </xf>
    <xf numFmtId="0" fontId="28" fillId="0" borderId="19"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178" fontId="74" fillId="9" borderId="20" xfId="4" applyNumberFormat="1" applyFont="1" applyFill="1" applyBorder="1" applyAlignment="1">
      <alignment horizontal="center" vertical="center" wrapText="1"/>
    </xf>
    <xf numFmtId="178" fontId="74" fillId="9" borderId="21" xfId="4" applyNumberFormat="1" applyFont="1" applyFill="1" applyBorder="1" applyAlignment="1">
      <alignment horizontal="center" vertical="center" wrapText="1"/>
    </xf>
    <xf numFmtId="178" fontId="74" fillId="9" borderId="21" xfId="4" applyNumberFormat="1" applyFont="1" applyFill="1" applyBorder="1" applyAlignment="1">
      <alignment horizontal="center" vertical="center"/>
    </xf>
    <xf numFmtId="178" fontId="74" fillId="9" borderId="15" xfId="4" applyNumberFormat="1" applyFont="1" applyFill="1" applyBorder="1" applyAlignment="1">
      <alignment horizontal="center" vertical="center"/>
    </xf>
    <xf numFmtId="0" fontId="78" fillId="0" borderId="0" xfId="0" applyFont="1" applyAlignment="1">
      <alignment horizontal="center" vertical="center"/>
    </xf>
    <xf numFmtId="0" fontId="28" fillId="0" borderId="0" xfId="0" applyFont="1" applyAlignment="1">
      <alignment horizontal="center" vertical="center" shrinkToFit="1"/>
    </xf>
    <xf numFmtId="176" fontId="28" fillId="0" borderId="0" xfId="0" applyNumberFormat="1" applyFont="1" applyAlignment="1">
      <alignment horizontal="left" vertical="center"/>
    </xf>
    <xf numFmtId="0" fontId="28" fillId="0" borderId="0" xfId="0" applyFont="1" applyAlignment="1">
      <alignment horizontal="left" vertical="center" indent="14"/>
    </xf>
    <xf numFmtId="179" fontId="51" fillId="9" borderId="13" xfId="4" applyNumberFormat="1" applyFont="1" applyFill="1" applyBorder="1" applyAlignment="1">
      <alignment horizontal="center" vertical="center"/>
    </xf>
    <xf numFmtId="179" fontId="51" fillId="9" borderId="10" xfId="4" applyNumberFormat="1" applyFont="1" applyFill="1" applyBorder="1" applyAlignment="1">
      <alignment horizontal="center" vertical="center"/>
    </xf>
    <xf numFmtId="179" fontId="51" fillId="9" borderId="39" xfId="4" applyNumberFormat="1" applyFont="1" applyFill="1" applyBorder="1" applyAlignment="1">
      <alignment horizontal="center" vertical="center"/>
    </xf>
    <xf numFmtId="178" fontId="54" fillId="9" borderId="13" xfId="4" applyNumberFormat="1" applyFont="1" applyFill="1" applyBorder="1" applyAlignment="1">
      <alignment horizontal="left" vertical="center" shrinkToFit="1"/>
    </xf>
    <xf numFmtId="178" fontId="54" fillId="9" borderId="10" xfId="4" applyNumberFormat="1" applyFont="1" applyFill="1" applyBorder="1" applyAlignment="1">
      <alignment horizontal="left" vertical="center" shrinkToFit="1"/>
    </xf>
    <xf numFmtId="178" fontId="54" fillId="9" borderId="54" xfId="4" applyNumberFormat="1" applyFont="1" applyFill="1" applyBorder="1" applyAlignment="1">
      <alignment horizontal="left" vertical="center" shrinkToFit="1"/>
    </xf>
    <xf numFmtId="0" fontId="0" fillId="0" borderId="19" xfId="0" applyBorder="1" applyAlignment="1">
      <alignment horizontal="left" vertical="center" shrinkToFit="1"/>
    </xf>
    <xf numFmtId="0" fontId="0" fillId="0" borderId="63" xfId="0" applyBorder="1" applyAlignment="1">
      <alignment horizontal="left" vertical="center" shrinkToFit="1"/>
    </xf>
    <xf numFmtId="0" fontId="0" fillId="0" borderId="64" xfId="0" applyBorder="1" applyAlignment="1">
      <alignment horizontal="left" vertical="center" shrinkToFit="1"/>
    </xf>
    <xf numFmtId="178" fontId="52" fillId="9" borderId="51" xfId="4" applyNumberFormat="1" applyFont="1" applyFill="1" applyBorder="1" applyAlignment="1">
      <alignment horizontal="center" vertical="center" wrapText="1"/>
    </xf>
    <xf numFmtId="178" fontId="52" fillId="9" borderId="62" xfId="4" applyNumberFormat="1" applyFont="1" applyFill="1" applyBorder="1" applyAlignment="1">
      <alignment horizontal="center" vertical="center" wrapText="1"/>
    </xf>
    <xf numFmtId="178" fontId="52" fillId="9" borderId="50" xfId="4" applyNumberFormat="1" applyFont="1" applyFill="1" applyBorder="1" applyAlignment="1">
      <alignment horizontal="center" vertical="center" wrapText="1"/>
    </xf>
    <xf numFmtId="178" fontId="52" fillId="9" borderId="1" xfId="4" applyNumberFormat="1" applyFont="1" applyFill="1" applyBorder="1" applyAlignment="1">
      <alignment horizontal="center" vertical="center" wrapText="1"/>
    </xf>
    <xf numFmtId="178" fontId="52" fillId="9" borderId="44" xfId="4" applyNumberFormat="1" applyFont="1" applyFill="1" applyBorder="1" applyAlignment="1">
      <alignment horizontal="center" vertical="center" wrapText="1"/>
    </xf>
    <xf numFmtId="178" fontId="52" fillId="9" borderId="56" xfId="4" applyNumberFormat="1" applyFont="1" applyFill="1" applyBorder="1" applyAlignment="1">
      <alignment horizontal="center" vertical="center" wrapText="1"/>
    </xf>
    <xf numFmtId="178" fontId="51" fillId="9" borderId="94" xfId="4" applyNumberFormat="1" applyFont="1" applyFill="1" applyBorder="1" applyAlignment="1">
      <alignment horizontal="center" vertical="center" shrinkToFit="1"/>
    </xf>
    <xf numFmtId="178" fontId="51" fillId="9" borderId="33" xfId="4" applyNumberFormat="1" applyFont="1" applyFill="1" applyBorder="1" applyAlignment="1">
      <alignment horizontal="center" vertical="center" shrinkToFit="1"/>
    </xf>
    <xf numFmtId="178" fontId="52" fillId="9" borderId="70" xfId="4" applyNumberFormat="1" applyFont="1" applyFill="1" applyBorder="1" applyAlignment="1">
      <alignment horizontal="center" vertical="center"/>
    </xf>
    <xf numFmtId="178" fontId="52" fillId="9" borderId="52" xfId="4" applyNumberFormat="1" applyFont="1" applyFill="1" applyBorder="1" applyAlignment="1">
      <alignment horizontal="center" vertical="center"/>
    </xf>
    <xf numFmtId="178" fontId="52" fillId="9" borderId="53" xfId="4" applyNumberFormat="1" applyFont="1" applyFill="1" applyBorder="1" applyAlignment="1">
      <alignment horizontal="center" vertical="center"/>
    </xf>
    <xf numFmtId="178" fontId="51" fillId="9" borderId="13" xfId="4" applyNumberFormat="1" applyFont="1" applyFill="1" applyBorder="1" applyAlignment="1">
      <alignment horizontal="center" vertical="center" shrinkToFit="1"/>
    </xf>
    <xf numFmtId="178" fontId="51" fillId="9" borderId="10" xfId="4" applyNumberFormat="1" applyFont="1" applyFill="1" applyBorder="1" applyAlignment="1">
      <alignment horizontal="center" vertical="center" shrinkToFit="1"/>
    </xf>
    <xf numFmtId="179" fontId="51" fillId="9" borderId="17" xfId="4" applyNumberFormat="1" applyFont="1" applyFill="1" applyBorder="1" applyAlignment="1">
      <alignment horizontal="center" vertical="center"/>
    </xf>
    <xf numFmtId="179" fontId="51" fillId="9" borderId="2" xfId="4" applyNumberFormat="1" applyFont="1" applyFill="1" applyBorder="1" applyAlignment="1">
      <alignment horizontal="center" vertical="center"/>
    </xf>
    <xf numFmtId="179" fontId="51" fillId="9" borderId="18" xfId="4" applyNumberFormat="1" applyFont="1" applyFill="1" applyBorder="1" applyAlignment="1">
      <alignment horizontal="center" vertical="center"/>
    </xf>
    <xf numFmtId="179" fontId="51" fillId="9" borderId="8" xfId="4" applyNumberFormat="1" applyFont="1" applyFill="1" applyBorder="1" applyAlignment="1">
      <alignment horizontal="center" vertical="center"/>
    </xf>
    <xf numFmtId="179" fontId="51" fillId="9" borderId="9" xfId="4" applyNumberFormat="1" applyFont="1" applyFill="1" applyBorder="1" applyAlignment="1">
      <alignment horizontal="center" vertical="center"/>
    </xf>
    <xf numFmtId="178" fontId="51" fillId="9" borderId="13" xfId="4" applyNumberFormat="1" applyFont="1" applyFill="1" applyBorder="1" applyAlignment="1">
      <alignment horizontal="left" vertical="center" shrinkToFit="1"/>
    </xf>
    <xf numFmtId="178" fontId="51" fillId="9" borderId="10" xfId="4" applyNumberFormat="1" applyFont="1" applyFill="1" applyBorder="1" applyAlignment="1">
      <alignment horizontal="left" vertical="center" shrinkToFit="1"/>
    </xf>
    <xf numFmtId="178" fontId="51" fillId="9" borderId="83" xfId="4" applyNumberFormat="1" applyFont="1" applyFill="1" applyBorder="1" applyAlignment="1">
      <alignment horizontal="center" vertical="center" shrinkToFit="1"/>
    </xf>
    <xf numFmtId="178" fontId="51" fillId="9" borderId="80" xfId="4" applyNumberFormat="1" applyFont="1" applyFill="1" applyBorder="1" applyAlignment="1">
      <alignment horizontal="center" vertical="center" shrinkToFit="1"/>
    </xf>
    <xf numFmtId="178" fontId="51" fillId="9" borderId="81" xfId="4" applyNumberFormat="1" applyFont="1" applyFill="1" applyBorder="1" applyAlignment="1">
      <alignment horizontal="center" vertical="center" shrinkToFit="1"/>
    </xf>
    <xf numFmtId="178" fontId="51" fillId="9" borderId="39" xfId="4" applyNumberFormat="1" applyFont="1" applyFill="1" applyBorder="1" applyAlignment="1">
      <alignment horizontal="center" vertical="center" shrinkToFit="1"/>
    </xf>
    <xf numFmtId="178" fontId="51" fillId="9" borderId="54" xfId="4" applyNumberFormat="1" applyFont="1" applyFill="1" applyBorder="1" applyAlignment="1">
      <alignment horizontal="center" vertical="center" shrinkToFit="1"/>
    </xf>
    <xf numFmtId="178" fontId="52" fillId="9" borderId="58" xfId="4" applyNumberFormat="1" applyFont="1" applyFill="1" applyBorder="1" applyAlignment="1">
      <alignment horizontal="center" vertical="center" textRotation="255" shrinkToFit="1"/>
    </xf>
    <xf numFmtId="178" fontId="52" fillId="9" borderId="1" xfId="4" applyNumberFormat="1" applyFont="1" applyFill="1" applyBorder="1" applyAlignment="1">
      <alignment horizontal="center" vertical="center" textRotation="255" shrinkToFit="1"/>
    </xf>
    <xf numFmtId="178" fontId="52" fillId="9" borderId="3" xfId="4" applyNumberFormat="1" applyFont="1" applyFill="1" applyBorder="1" applyAlignment="1">
      <alignment horizontal="center" vertical="center" textRotation="255" shrinkToFit="1"/>
    </xf>
    <xf numFmtId="178" fontId="51" fillId="9" borderId="54" xfId="4" applyNumberFormat="1" applyFont="1" applyFill="1" applyBorder="1" applyAlignment="1">
      <alignment horizontal="left" vertical="center" shrinkToFit="1"/>
    </xf>
    <xf numFmtId="178" fontId="51" fillId="9" borderId="34" xfId="4" applyNumberFormat="1" applyFont="1" applyFill="1" applyBorder="1" applyAlignment="1">
      <alignment horizontal="center" vertical="center" shrinkToFit="1"/>
    </xf>
    <xf numFmtId="178" fontId="51" fillId="9" borderId="25" xfId="4" applyNumberFormat="1" applyFont="1" applyFill="1" applyBorder="1" applyAlignment="1">
      <alignment horizontal="center" vertical="center" shrinkToFit="1"/>
    </xf>
    <xf numFmtId="178" fontId="51" fillId="9" borderId="65" xfId="4" applyNumberFormat="1" applyFont="1" applyFill="1" applyBorder="1" applyAlignment="1">
      <alignment horizontal="center" vertical="center" shrinkToFit="1"/>
    </xf>
    <xf numFmtId="178" fontId="51" fillId="9" borderId="35" xfId="4" applyNumberFormat="1" applyFont="1" applyFill="1" applyBorder="1" applyAlignment="1">
      <alignment horizontal="center" vertical="center" shrinkToFit="1"/>
    </xf>
    <xf numFmtId="0" fontId="33" fillId="0" borderId="0" xfId="0" applyFont="1" applyAlignment="1">
      <alignment horizontal="center" vertical="center" shrinkToFit="1"/>
    </xf>
    <xf numFmtId="0" fontId="0" fillId="0" borderId="26" xfId="0" applyBorder="1" applyAlignment="1">
      <alignment horizontal="center" vertical="center"/>
    </xf>
    <xf numFmtId="0" fontId="0" fillId="0" borderId="144" xfId="0" applyBorder="1" applyAlignment="1">
      <alignment horizontal="center" vertical="center"/>
    </xf>
    <xf numFmtId="0" fontId="33" fillId="0" borderId="0" xfId="0" applyFont="1" applyAlignment="1">
      <alignment horizontal="center" vertical="center"/>
    </xf>
    <xf numFmtId="0" fontId="29" fillId="0" borderId="22" xfId="3" applyFont="1" applyBorder="1" applyAlignment="1">
      <alignment horizontal="center" vertical="center"/>
    </xf>
    <xf numFmtId="0" fontId="29" fillId="0" borderId="8" xfId="3" applyFont="1" applyBorder="1" applyAlignment="1">
      <alignment horizontal="center" vertical="center"/>
    </xf>
    <xf numFmtId="0" fontId="29" fillId="0" borderId="66" xfId="3" applyFont="1" applyBorder="1" applyAlignment="1">
      <alignment horizontal="center" vertical="center"/>
    </xf>
    <xf numFmtId="0" fontId="29" fillId="0" borderId="67" xfId="3" applyFont="1" applyBorder="1" applyAlignment="1">
      <alignment horizontal="center" vertical="center"/>
    </xf>
    <xf numFmtId="0" fontId="12" fillId="0" borderId="45" xfId="3" applyBorder="1" applyAlignment="1">
      <alignment horizontal="center" vertical="center" wrapText="1"/>
    </xf>
    <xf numFmtId="0" fontId="12" fillId="0" borderId="11" xfId="3" applyBorder="1" applyAlignment="1">
      <alignment horizontal="center" vertical="center" wrapText="1"/>
    </xf>
    <xf numFmtId="0" fontId="12" fillId="0" borderId="40" xfId="3" applyBorder="1" applyAlignment="1">
      <alignment horizontal="center" vertical="center" wrapText="1"/>
    </xf>
    <xf numFmtId="0" fontId="12" fillId="0" borderId="0" xfId="3" applyAlignment="1">
      <alignment horizontal="center" vertical="center" wrapText="1"/>
    </xf>
    <xf numFmtId="0" fontId="12" fillId="0" borderId="73" xfId="3" applyBorder="1" applyAlignment="1">
      <alignment horizontal="center" vertical="center" wrapText="1"/>
    </xf>
    <xf numFmtId="0" fontId="12" fillId="0" borderId="37" xfId="3" applyBorder="1" applyAlignment="1">
      <alignment horizontal="center" vertical="center" wrapText="1"/>
    </xf>
    <xf numFmtId="0" fontId="13" fillId="0" borderId="11" xfId="3" applyFont="1" applyBorder="1" applyAlignment="1">
      <alignment horizontal="center" vertical="center"/>
    </xf>
    <xf numFmtId="0" fontId="13" fillId="0" borderId="0" xfId="3" applyFont="1" applyAlignment="1">
      <alignment horizontal="center" vertical="center"/>
    </xf>
    <xf numFmtId="0" fontId="13" fillId="0" borderId="37" xfId="3" applyFont="1" applyBorder="1" applyAlignment="1">
      <alignment horizontal="center" vertical="center"/>
    </xf>
    <xf numFmtId="0" fontId="29" fillId="0" borderId="58" xfId="3" applyFont="1" applyBorder="1" applyAlignment="1">
      <alignment horizontal="center" vertical="center"/>
    </xf>
    <xf numFmtId="0" fontId="29" fillId="0" borderId="1" xfId="3" applyFont="1" applyBorder="1" applyAlignment="1">
      <alignment horizontal="center" vertical="center"/>
    </xf>
    <xf numFmtId="0" fontId="29" fillId="0" borderId="56" xfId="3" applyFont="1" applyBorder="1" applyAlignment="1">
      <alignment horizontal="center" vertical="center"/>
    </xf>
    <xf numFmtId="0" fontId="42" fillId="0" borderId="14" xfId="3" applyFont="1" applyBorder="1" applyAlignment="1">
      <alignment horizontal="center" vertical="center" shrinkToFit="1"/>
    </xf>
    <xf numFmtId="0" fontId="42" fillId="0" borderId="43" xfId="3" applyFont="1" applyBorder="1" applyAlignment="1">
      <alignment horizontal="center" vertical="center" shrinkToFit="1"/>
    </xf>
    <xf numFmtId="0" fontId="42" fillId="0" borderId="24" xfId="3" applyFont="1" applyBorder="1" applyAlignment="1">
      <alignment horizontal="center" vertical="center" shrinkToFit="1"/>
    </xf>
    <xf numFmtId="0" fontId="0" fillId="0" borderId="45" xfId="3" applyFont="1" applyBorder="1" applyAlignment="1">
      <alignment horizontal="center" vertical="center" shrinkToFit="1"/>
    </xf>
    <xf numFmtId="0" fontId="29" fillId="0" borderId="11" xfId="3" applyFont="1" applyBorder="1" applyAlignment="1">
      <alignment horizontal="center" vertical="center" shrinkToFit="1"/>
    </xf>
    <xf numFmtId="0" fontId="29" fillId="0" borderId="12" xfId="3" applyFont="1" applyBorder="1" applyAlignment="1">
      <alignment horizontal="center" vertical="center" shrinkToFit="1"/>
    </xf>
    <xf numFmtId="0" fontId="29" fillId="0" borderId="40" xfId="3" applyFont="1" applyBorder="1" applyAlignment="1">
      <alignment horizontal="center" vertical="center" shrinkToFit="1"/>
    </xf>
    <xf numFmtId="0" fontId="29" fillId="0" borderId="0" xfId="3" applyFont="1" applyAlignment="1">
      <alignment horizontal="center" vertical="center" shrinkToFit="1"/>
    </xf>
    <xf numFmtId="0" fontId="29" fillId="0" borderId="42" xfId="3" applyFont="1" applyBorder="1" applyAlignment="1">
      <alignment horizontal="center" vertical="center" shrinkToFit="1"/>
    </xf>
    <xf numFmtId="0" fontId="29" fillId="0" borderId="73" xfId="3" applyFont="1" applyBorder="1" applyAlignment="1">
      <alignment horizontal="center" vertical="center" shrinkToFit="1"/>
    </xf>
    <xf numFmtId="0" fontId="29" fillId="0" borderId="37" xfId="3" applyFont="1" applyBorder="1" applyAlignment="1">
      <alignment horizontal="center" vertical="center" shrinkToFit="1"/>
    </xf>
    <xf numFmtId="0" fontId="29" fillId="0" borderId="36" xfId="3" applyFont="1" applyBorder="1" applyAlignment="1">
      <alignment horizontal="center" vertical="center" shrinkToFit="1"/>
    </xf>
    <xf numFmtId="0" fontId="3" fillId="0" borderId="45" xfId="3" applyFont="1" applyBorder="1" applyAlignment="1">
      <alignment horizontal="right" vertical="center"/>
    </xf>
    <xf numFmtId="0" fontId="3" fillId="0" borderId="11" xfId="3" applyFont="1" applyBorder="1" applyAlignment="1">
      <alignment horizontal="right" vertical="center"/>
    </xf>
    <xf numFmtId="0" fontId="12" fillId="0" borderId="11" xfId="3" applyBorder="1"/>
    <xf numFmtId="0" fontId="12" fillId="0" borderId="58" xfId="3" applyBorder="1"/>
    <xf numFmtId="0" fontId="12" fillId="0" borderId="17" xfId="3" applyBorder="1"/>
    <xf numFmtId="0" fontId="12" fillId="0" borderId="2" xfId="3" applyBorder="1"/>
    <xf numFmtId="0" fontId="12" fillId="0" borderId="3" xfId="3" applyBorder="1"/>
    <xf numFmtId="0" fontId="3" fillId="0" borderId="45" xfId="3" applyFont="1" applyBorder="1" applyAlignment="1">
      <alignment horizontal="center" vertical="center"/>
    </xf>
    <xf numFmtId="0" fontId="3" fillId="0" borderId="11" xfId="3" applyFont="1" applyBorder="1" applyAlignment="1">
      <alignment horizontal="center" vertical="center"/>
    </xf>
    <xf numFmtId="0" fontId="3" fillId="0" borderId="58" xfId="3" applyFont="1" applyBorder="1" applyAlignment="1">
      <alignment horizontal="center" vertical="center"/>
    </xf>
    <xf numFmtId="0" fontId="3" fillId="0" borderId="17" xfId="3" applyFont="1" applyBorder="1" applyAlignment="1">
      <alignment horizontal="center" vertical="center"/>
    </xf>
    <xf numFmtId="0" fontId="3" fillId="0" borderId="2" xfId="3" applyFont="1" applyBorder="1" applyAlignment="1">
      <alignment horizontal="center" vertical="center"/>
    </xf>
    <xf numFmtId="0" fontId="3" fillId="0" borderId="3" xfId="3" applyFont="1" applyBorder="1" applyAlignment="1">
      <alignment horizontal="center" vertical="center"/>
    </xf>
    <xf numFmtId="0" fontId="12" fillId="0" borderId="37" xfId="3" applyBorder="1" applyAlignment="1">
      <alignment horizontal="left"/>
    </xf>
    <xf numFmtId="0" fontId="12" fillId="0" borderId="0" xfId="3" applyAlignment="1">
      <alignment horizontal="left"/>
    </xf>
    <xf numFmtId="0" fontId="29" fillId="0" borderId="87" xfId="3" applyFont="1" applyBorder="1" applyAlignment="1">
      <alignment horizontal="center" vertical="center"/>
    </xf>
    <xf numFmtId="0" fontId="29" fillId="0" borderId="28" xfId="3" applyFont="1" applyBorder="1" applyAlignment="1">
      <alignment horizontal="center" vertical="center"/>
    </xf>
    <xf numFmtId="181" fontId="0" fillId="11" borderId="70" xfId="3" applyNumberFormat="1" applyFont="1" applyFill="1" applyBorder="1" applyAlignment="1">
      <alignment horizontal="center" vertical="center"/>
    </xf>
    <xf numFmtId="181" fontId="29" fillId="11" borderId="52" xfId="3" applyNumberFormat="1" applyFont="1" applyFill="1" applyBorder="1" applyAlignment="1">
      <alignment horizontal="center" vertical="center"/>
    </xf>
    <xf numFmtId="181" fontId="29" fillId="11" borderId="53" xfId="3" applyNumberFormat="1" applyFont="1" applyFill="1" applyBorder="1" applyAlignment="1">
      <alignment horizontal="center" vertical="center"/>
    </xf>
    <xf numFmtId="181" fontId="29" fillId="11" borderId="17" xfId="3" applyNumberFormat="1" applyFont="1" applyFill="1" applyBorder="1" applyAlignment="1">
      <alignment horizontal="center" vertical="center"/>
    </xf>
    <xf numFmtId="181" fontId="29" fillId="11" borderId="2" xfId="3" applyNumberFormat="1" applyFont="1" applyFill="1" applyBorder="1" applyAlignment="1">
      <alignment horizontal="center" vertical="center"/>
    </xf>
    <xf numFmtId="181" fontId="29" fillId="11" borderId="18" xfId="3" applyNumberFormat="1" applyFont="1" applyFill="1" applyBorder="1" applyAlignment="1">
      <alignment horizontal="center" vertical="center"/>
    </xf>
    <xf numFmtId="0" fontId="21" fillId="0" borderId="50" xfId="3" applyFont="1" applyBorder="1" applyAlignment="1">
      <alignment horizontal="left" vertical="top"/>
    </xf>
    <xf numFmtId="0" fontId="21" fillId="0" borderId="0" xfId="3" applyFont="1" applyAlignment="1">
      <alignment horizontal="left" vertical="top"/>
    </xf>
    <xf numFmtId="0" fontId="29" fillId="0" borderId="51" xfId="3" applyFont="1" applyBorder="1" applyAlignment="1">
      <alignment horizontal="center" vertical="center"/>
    </xf>
    <xf numFmtId="0" fontId="29" fillId="0" borderId="62" xfId="3" applyFont="1" applyBorder="1" applyAlignment="1">
      <alignment horizontal="center" vertical="center"/>
    </xf>
    <xf numFmtId="0" fontId="29" fillId="0" borderId="50" xfId="3" applyFont="1" applyBorder="1" applyAlignment="1">
      <alignment horizontal="center" vertical="center"/>
    </xf>
    <xf numFmtId="0" fontId="29" fillId="0" borderId="75" xfId="3" applyFont="1" applyBorder="1" applyAlignment="1">
      <alignment horizontal="center" vertical="center"/>
    </xf>
    <xf numFmtId="0" fontId="29" fillId="0" borderId="3" xfId="3" applyFont="1" applyBorder="1" applyAlignment="1">
      <alignment horizontal="center" vertical="center"/>
    </xf>
    <xf numFmtId="0" fontId="12" fillId="0" borderId="40" xfId="3" applyBorder="1" applyAlignment="1">
      <alignment horizontal="center" vertical="center" wrapText="1" shrinkToFit="1"/>
    </xf>
    <xf numFmtId="0" fontId="12" fillId="0" borderId="0" xfId="3" applyAlignment="1">
      <alignment horizontal="center" vertical="center" wrapText="1" shrinkToFit="1"/>
    </xf>
    <xf numFmtId="0" fontId="12" fillId="0" borderId="1" xfId="3" applyBorder="1" applyAlignment="1">
      <alignment horizontal="center" vertical="center" wrapText="1" shrinkToFit="1"/>
    </xf>
    <xf numFmtId="0" fontId="12" fillId="0" borderId="17" xfId="3" applyBorder="1" applyAlignment="1">
      <alignment horizontal="center" vertical="center" wrapText="1" shrinkToFit="1"/>
    </xf>
    <xf numFmtId="0" fontId="12" fillId="0" borderId="2" xfId="3" applyBorder="1" applyAlignment="1">
      <alignment horizontal="center" vertical="center" wrapText="1" shrinkToFit="1"/>
    </xf>
    <xf numFmtId="0" fontId="12" fillId="0" borderId="3" xfId="3" applyBorder="1" applyAlignment="1">
      <alignment horizontal="center" vertical="center" wrapText="1" shrinkToFit="1"/>
    </xf>
    <xf numFmtId="0" fontId="42" fillId="0" borderId="97" xfId="3" applyFont="1" applyBorder="1" applyAlignment="1">
      <alignment horizontal="center" vertical="center"/>
    </xf>
    <xf numFmtId="0" fontId="42" fillId="0" borderId="43" xfId="3" applyFont="1" applyBorder="1" applyAlignment="1">
      <alignment horizontal="center" vertical="center"/>
    </xf>
    <xf numFmtId="0" fontId="42" fillId="0" borderId="27" xfId="3" applyFont="1" applyBorder="1" applyAlignment="1">
      <alignment horizontal="center" vertical="center"/>
    </xf>
    <xf numFmtId="0" fontId="0" fillId="0" borderId="70" xfId="3" applyFont="1" applyBorder="1" applyAlignment="1">
      <alignment horizontal="center" vertical="center" shrinkToFit="1"/>
    </xf>
    <xf numFmtId="0" fontId="29" fillId="0" borderId="52" xfId="3" applyFont="1" applyBorder="1" applyAlignment="1">
      <alignment horizontal="center" vertical="center" shrinkToFit="1"/>
    </xf>
    <xf numFmtId="0" fontId="29" fillId="0" borderId="53" xfId="3" applyFont="1" applyBorder="1" applyAlignment="1">
      <alignment horizontal="center" vertical="center" shrinkToFit="1"/>
    </xf>
    <xf numFmtId="0" fontId="29" fillId="0" borderId="17" xfId="3" applyFont="1" applyBorder="1" applyAlignment="1">
      <alignment horizontal="center" vertical="center" shrinkToFit="1"/>
    </xf>
    <xf numFmtId="0" fontId="29" fillId="0" borderId="2" xfId="3" applyFont="1" applyBorder="1" applyAlignment="1">
      <alignment horizontal="center" vertical="center" shrinkToFit="1"/>
    </xf>
    <xf numFmtId="0" fontId="29" fillId="0" borderId="18" xfId="3" applyFont="1" applyBorder="1" applyAlignment="1">
      <alignment horizontal="center" vertical="center" shrinkToFit="1"/>
    </xf>
    <xf numFmtId="0" fontId="3" fillId="0" borderId="11" xfId="3" applyFont="1" applyBorder="1" applyAlignment="1">
      <alignment horizontal="distributed" vertical="center"/>
    </xf>
    <xf numFmtId="0" fontId="3" fillId="0" borderId="58" xfId="3" applyFont="1" applyBorder="1" applyAlignment="1">
      <alignment horizontal="distributed" vertical="center"/>
    </xf>
    <xf numFmtId="0" fontId="3" fillId="0" borderId="2" xfId="3" applyFont="1" applyBorder="1" applyAlignment="1">
      <alignment horizontal="distributed" vertical="center"/>
    </xf>
    <xf numFmtId="0" fontId="3" fillId="0" borderId="3" xfId="3" applyFont="1" applyBorder="1" applyAlignment="1">
      <alignment horizontal="distributed" vertical="center"/>
    </xf>
    <xf numFmtId="0" fontId="43" fillId="0" borderId="8" xfId="3" applyFont="1" applyBorder="1" applyAlignment="1">
      <alignment horizontal="center" vertical="center" textRotation="255"/>
    </xf>
    <xf numFmtId="0" fontId="29" fillId="0" borderId="45" xfId="3" applyFont="1" applyBorder="1" applyAlignment="1">
      <alignment horizontal="center" vertical="center"/>
    </xf>
    <xf numFmtId="0" fontId="29" fillId="0" borderId="11" xfId="3" applyFont="1" applyBorder="1" applyAlignment="1">
      <alignment horizontal="center" vertical="center"/>
    </xf>
    <xf numFmtId="0" fontId="29" fillId="0" borderId="17" xfId="3" applyFont="1" applyBorder="1" applyAlignment="1">
      <alignment horizontal="center" vertical="center"/>
    </xf>
    <xf numFmtId="0" fontId="29" fillId="0" borderId="2" xfId="3" applyFont="1" applyBorder="1" applyAlignment="1">
      <alignment horizontal="center" vertical="center"/>
    </xf>
    <xf numFmtId="0" fontId="12" fillId="0" borderId="40" xfId="3" applyBorder="1" applyAlignment="1">
      <alignment horizontal="center"/>
    </xf>
    <xf numFmtId="0" fontId="12" fillId="0" borderId="45" xfId="3" applyBorder="1" applyAlignment="1">
      <alignment horizontal="center"/>
    </xf>
    <xf numFmtId="0" fontId="12" fillId="0" borderId="11" xfId="3" applyBorder="1" applyAlignment="1">
      <alignment horizontal="center"/>
    </xf>
    <xf numFmtId="0" fontId="12" fillId="0" borderId="58" xfId="3" applyBorder="1" applyAlignment="1">
      <alignment horizontal="center"/>
    </xf>
    <xf numFmtId="0" fontId="12" fillId="0" borderId="0" xfId="3" applyAlignment="1">
      <alignment horizontal="center"/>
    </xf>
    <xf numFmtId="0" fontId="12" fillId="0" borderId="1" xfId="3" applyBorder="1" applyAlignment="1">
      <alignment horizontal="center"/>
    </xf>
    <xf numFmtId="0" fontId="12" fillId="0" borderId="17" xfId="3" applyBorder="1" applyAlignment="1">
      <alignment horizontal="center"/>
    </xf>
    <xf numFmtId="0" fontId="12" fillId="0" borderId="2" xfId="3" applyBorder="1" applyAlignment="1">
      <alignment horizontal="center"/>
    </xf>
    <xf numFmtId="0" fontId="12" fillId="0" borderId="3" xfId="3" applyBorder="1" applyAlignment="1">
      <alignment horizontal="center"/>
    </xf>
    <xf numFmtId="0" fontId="3" fillId="0" borderId="58" xfId="3" applyFont="1" applyBorder="1" applyAlignment="1">
      <alignment horizontal="right" vertical="center"/>
    </xf>
    <xf numFmtId="0" fontId="3" fillId="0" borderId="17" xfId="3" applyFont="1" applyBorder="1" applyAlignment="1">
      <alignment horizontal="right" vertical="center"/>
    </xf>
    <xf numFmtId="0" fontId="3" fillId="0" borderId="2" xfId="3" applyFont="1" applyBorder="1" applyAlignment="1">
      <alignment horizontal="right" vertical="center"/>
    </xf>
    <xf numFmtId="0" fontId="3" fillId="0" borderId="3" xfId="3" applyFont="1" applyBorder="1" applyAlignment="1">
      <alignment horizontal="right" vertical="center"/>
    </xf>
    <xf numFmtId="0" fontId="13" fillId="0" borderId="45" xfId="3" applyFont="1" applyBorder="1" applyAlignment="1">
      <alignment horizontal="center" vertical="center"/>
    </xf>
    <xf numFmtId="0" fontId="13" fillId="0" borderId="58" xfId="3" applyFont="1" applyBorder="1" applyAlignment="1">
      <alignment horizontal="center" vertical="center"/>
    </xf>
    <xf numFmtId="0" fontId="13" fillId="0" borderId="40" xfId="3" applyFont="1" applyBorder="1" applyAlignment="1">
      <alignment horizontal="center" vertical="center"/>
    </xf>
    <xf numFmtId="0" fontId="13" fillId="0" borderId="1" xfId="3" applyFont="1" applyBorder="1" applyAlignment="1">
      <alignment horizontal="center" vertical="center"/>
    </xf>
    <xf numFmtId="0" fontId="13" fillId="0" borderId="17" xfId="3" applyFont="1" applyBorder="1" applyAlignment="1">
      <alignment horizontal="center" vertical="center"/>
    </xf>
    <xf numFmtId="0" fontId="13" fillId="0" borderId="2" xfId="3" applyFont="1" applyBorder="1" applyAlignment="1">
      <alignment horizontal="center" vertical="center"/>
    </xf>
    <xf numFmtId="0" fontId="13" fillId="0" borderId="3" xfId="3" applyFont="1" applyBorder="1" applyAlignment="1">
      <alignment horizontal="center" vertical="center"/>
    </xf>
    <xf numFmtId="0" fontId="12" fillId="0" borderId="14" xfId="3" applyBorder="1" applyAlignment="1">
      <alignment horizontal="center" vertical="center"/>
    </xf>
    <xf numFmtId="0" fontId="12" fillId="0" borderId="27" xfId="3" applyBorder="1" applyAlignment="1">
      <alignment horizontal="center" vertical="center"/>
    </xf>
    <xf numFmtId="0" fontId="29" fillId="0" borderId="98" xfId="3" applyFont="1" applyBorder="1" applyAlignment="1">
      <alignment horizontal="center" vertical="center"/>
    </xf>
    <xf numFmtId="0" fontId="29" fillId="0" borderId="99" xfId="3" applyFont="1" applyBorder="1" applyAlignment="1">
      <alignment horizontal="center" vertical="center"/>
    </xf>
    <xf numFmtId="0" fontId="29" fillId="0" borderId="103" xfId="3" applyFont="1" applyBorder="1" applyAlignment="1">
      <alignment horizontal="center" vertical="center"/>
    </xf>
    <xf numFmtId="0" fontId="0" fillId="0" borderId="100" xfId="3" applyFont="1" applyBorder="1" applyAlignment="1">
      <alignment horizontal="center" vertical="center"/>
    </xf>
    <xf numFmtId="0" fontId="29" fillId="0" borderId="101" xfId="3" applyFont="1" applyBorder="1" applyAlignment="1">
      <alignment horizontal="center" vertical="center"/>
    </xf>
    <xf numFmtId="0" fontId="29" fillId="0" borderId="100" xfId="3" applyFont="1" applyBorder="1" applyAlignment="1">
      <alignment horizontal="center" vertical="center" wrapText="1"/>
    </xf>
    <xf numFmtId="0" fontId="29" fillId="0" borderId="99" xfId="3" applyFont="1" applyBorder="1" applyAlignment="1">
      <alignment horizontal="center" vertical="center" wrapText="1"/>
    </xf>
    <xf numFmtId="0" fontId="29" fillId="0" borderId="101" xfId="3" applyFont="1" applyBorder="1" applyAlignment="1">
      <alignment horizontal="center" vertical="center" wrapText="1"/>
    </xf>
    <xf numFmtId="0" fontId="29" fillId="0" borderId="17" xfId="3" applyFont="1" applyBorder="1" applyAlignment="1">
      <alignment horizontal="center" vertical="center" wrapText="1"/>
    </xf>
    <xf numFmtId="0" fontId="29" fillId="0" borderId="2" xfId="3" applyFont="1" applyBorder="1" applyAlignment="1">
      <alignment horizontal="center" vertical="center" wrapText="1"/>
    </xf>
    <xf numFmtId="0" fontId="29" fillId="0" borderId="3" xfId="3" applyFont="1" applyBorder="1" applyAlignment="1">
      <alignment horizontal="center" vertical="center" wrapText="1"/>
    </xf>
    <xf numFmtId="0" fontId="44" fillId="0" borderId="100" xfId="3" applyFont="1" applyBorder="1" applyAlignment="1">
      <alignment horizontal="center" vertical="center" wrapText="1"/>
    </xf>
    <xf numFmtId="0" fontId="44" fillId="0" borderId="99" xfId="3" applyFont="1" applyBorder="1" applyAlignment="1">
      <alignment horizontal="center" vertical="center" wrapText="1"/>
    </xf>
    <xf numFmtId="0" fontId="44" fillId="0" borderId="101" xfId="3" applyFont="1" applyBorder="1" applyAlignment="1">
      <alignment horizontal="center" vertical="center" wrapText="1"/>
    </xf>
    <xf numFmtId="0" fontId="44" fillId="0" borderId="17" xfId="3" applyFont="1" applyBorder="1" applyAlignment="1">
      <alignment horizontal="center" vertical="center" wrapText="1"/>
    </xf>
    <xf numFmtId="0" fontId="44" fillId="0" borderId="2" xfId="3" applyFont="1" applyBorder="1" applyAlignment="1">
      <alignment horizontal="center" vertical="center" wrapText="1"/>
    </xf>
    <xf numFmtId="0" fontId="44" fillId="0" borderId="3" xfId="3" applyFont="1" applyBorder="1" applyAlignment="1">
      <alignment horizontal="center" vertical="center" wrapText="1"/>
    </xf>
    <xf numFmtId="0" fontId="12" fillId="0" borderId="113" xfId="3" applyBorder="1" applyAlignment="1">
      <alignment horizontal="center"/>
    </xf>
    <xf numFmtId="0" fontId="12" fillId="0" borderId="121" xfId="3" applyBorder="1" applyAlignment="1">
      <alignment horizontal="center"/>
    </xf>
    <xf numFmtId="179" fontId="12" fillId="0" borderId="45" xfId="3" applyNumberFormat="1" applyBorder="1" applyAlignment="1">
      <alignment horizontal="center" vertical="center" shrinkToFit="1"/>
    </xf>
    <xf numFmtId="179" fontId="12" fillId="0" borderId="11" xfId="3" applyNumberFormat="1" applyBorder="1" applyAlignment="1">
      <alignment horizontal="center" vertical="center" shrinkToFit="1"/>
    </xf>
    <xf numFmtId="179" fontId="12" fillId="0" borderId="58" xfId="3" applyNumberFormat="1" applyBorder="1" applyAlignment="1">
      <alignment horizontal="center" vertical="center" shrinkToFit="1"/>
    </xf>
    <xf numFmtId="179" fontId="12" fillId="0" borderId="17" xfId="3" applyNumberFormat="1" applyBorder="1" applyAlignment="1">
      <alignment horizontal="center" vertical="center" shrinkToFit="1"/>
    </xf>
    <xf numFmtId="179" fontId="12" fillId="0" borderId="2" xfId="3" applyNumberFormat="1" applyBorder="1" applyAlignment="1">
      <alignment horizontal="center" vertical="center" shrinkToFit="1"/>
    </xf>
    <xf numFmtId="179" fontId="12" fillId="0" borderId="3" xfId="3" applyNumberFormat="1" applyBorder="1" applyAlignment="1">
      <alignment horizontal="center" vertical="center" shrinkToFit="1"/>
    </xf>
    <xf numFmtId="0" fontId="12" fillId="0" borderId="45" xfId="3" applyBorder="1" applyAlignment="1">
      <alignment horizontal="center" textRotation="255"/>
    </xf>
    <xf numFmtId="0" fontId="12" fillId="0" borderId="11" xfId="3" applyBorder="1" applyAlignment="1">
      <alignment horizontal="center" textRotation="255"/>
    </xf>
    <xf numFmtId="0" fontId="12" fillId="0" borderId="111" xfId="3" applyBorder="1" applyAlignment="1">
      <alignment horizontal="center" textRotation="255"/>
    </xf>
    <xf numFmtId="0" fontId="12" fillId="0" borderId="17" xfId="3" applyBorder="1" applyAlignment="1">
      <alignment horizontal="center" textRotation="255"/>
    </xf>
    <xf numFmtId="0" fontId="12" fillId="0" borderId="2" xfId="3" applyBorder="1" applyAlignment="1">
      <alignment horizontal="center" textRotation="255"/>
    </xf>
    <xf numFmtId="0" fontId="12" fillId="0" borderId="104" xfId="3" applyBorder="1" applyAlignment="1">
      <alignment horizontal="center" textRotation="255"/>
    </xf>
    <xf numFmtId="0" fontId="12" fillId="0" borderId="58" xfId="3" applyBorder="1" applyAlignment="1">
      <alignment horizontal="center" textRotation="255"/>
    </xf>
    <xf numFmtId="0" fontId="12" fillId="0" borderId="3" xfId="3" applyBorder="1" applyAlignment="1">
      <alignment horizontal="center" textRotation="255"/>
    </xf>
    <xf numFmtId="0" fontId="12" fillId="0" borderId="112" xfId="3" applyBorder="1" applyAlignment="1">
      <alignment horizontal="center"/>
    </xf>
    <xf numFmtId="0" fontId="12" fillId="0" borderId="120" xfId="3" applyBorder="1" applyAlignment="1">
      <alignment horizontal="center"/>
    </xf>
    <xf numFmtId="0" fontId="12" fillId="0" borderId="114" xfId="3" applyBorder="1" applyAlignment="1">
      <alignment horizontal="center"/>
    </xf>
    <xf numFmtId="0" fontId="12" fillId="0" borderId="122" xfId="3" applyBorder="1" applyAlignment="1">
      <alignment horizontal="center"/>
    </xf>
    <xf numFmtId="0" fontId="12" fillId="0" borderId="105" xfId="3" applyBorder="1" applyAlignment="1">
      <alignment horizontal="center" vertical="center"/>
    </xf>
    <xf numFmtId="0" fontId="12" fillId="0" borderId="106" xfId="3" applyBorder="1" applyAlignment="1">
      <alignment horizontal="left" vertical="center" shrinkToFit="1"/>
    </xf>
    <xf numFmtId="0" fontId="12" fillId="0" borderId="107" xfId="3" applyBorder="1" applyAlignment="1">
      <alignment horizontal="left" vertical="center" shrinkToFit="1"/>
    </xf>
    <xf numFmtId="0" fontId="12" fillId="0" borderId="108" xfId="3" applyBorder="1" applyAlignment="1">
      <alignment horizontal="left" vertical="center" shrinkToFit="1"/>
    </xf>
    <xf numFmtId="0" fontId="12" fillId="0" borderId="106" xfId="3" applyBorder="1" applyAlignment="1">
      <alignment horizontal="center" vertical="center"/>
    </xf>
    <xf numFmtId="0" fontId="12" fillId="0" borderId="107" xfId="3" applyBorder="1" applyAlignment="1">
      <alignment horizontal="center" vertical="center"/>
    </xf>
    <xf numFmtId="0" fontId="12" fillId="0" borderId="108" xfId="3" applyBorder="1" applyAlignment="1">
      <alignment horizontal="center" vertical="center"/>
    </xf>
    <xf numFmtId="0" fontId="47" fillId="0" borderId="109" xfId="3" applyFont="1" applyBorder="1" applyAlignment="1">
      <alignment horizontal="center" vertical="top" textRotation="255" shrinkToFit="1"/>
    </xf>
    <xf numFmtId="0" fontId="47" fillId="0" borderId="118" xfId="3" applyFont="1" applyBorder="1" applyAlignment="1">
      <alignment horizontal="center" vertical="top" textRotation="255" shrinkToFit="1"/>
    </xf>
    <xf numFmtId="0" fontId="12" fillId="0" borderId="106" xfId="3" applyBorder="1" applyAlignment="1">
      <alignment horizontal="center" vertical="center" shrinkToFit="1"/>
    </xf>
    <xf numFmtId="0" fontId="12" fillId="0" borderId="107" xfId="3" applyBorder="1" applyAlignment="1">
      <alignment horizontal="center" vertical="center" shrinkToFit="1"/>
    </xf>
    <xf numFmtId="0" fontId="12" fillId="0" borderId="108" xfId="3" applyBorder="1" applyAlignment="1">
      <alignment horizontal="center" vertical="center" shrinkToFit="1"/>
    </xf>
    <xf numFmtId="0" fontId="12" fillId="0" borderId="45" xfId="3" applyBorder="1" applyAlignment="1">
      <alignment horizontal="center" vertical="center" shrinkToFit="1"/>
    </xf>
    <xf numFmtId="0" fontId="12" fillId="0" borderId="149" xfId="3" applyBorder="1" applyAlignment="1">
      <alignment horizontal="center" vertical="center" shrinkToFit="1"/>
    </xf>
    <xf numFmtId="0" fontId="12" fillId="0" borderId="58" xfId="3" applyBorder="1" applyAlignment="1">
      <alignment horizontal="center" vertical="center" shrinkToFit="1"/>
    </xf>
    <xf numFmtId="0" fontId="12" fillId="0" borderId="17" xfId="3" applyBorder="1" applyAlignment="1">
      <alignment horizontal="center" vertical="center" shrinkToFit="1"/>
    </xf>
    <xf numFmtId="0" fontId="12" fillId="0" borderId="2" xfId="3" applyBorder="1" applyAlignment="1">
      <alignment horizontal="center" vertical="center" shrinkToFit="1"/>
    </xf>
    <xf numFmtId="0" fontId="12" fillId="0" borderId="3" xfId="3" applyBorder="1" applyAlignment="1">
      <alignment horizontal="center" vertical="center" shrinkToFit="1"/>
    </xf>
    <xf numFmtId="0" fontId="46" fillId="0" borderId="45" xfId="3" applyFont="1" applyBorder="1" applyAlignment="1">
      <alignment horizontal="center" vertical="center" wrapText="1"/>
    </xf>
    <xf numFmtId="0" fontId="46" fillId="0" borderId="149" xfId="3" applyFont="1" applyBorder="1" applyAlignment="1">
      <alignment horizontal="center" vertical="center" wrapText="1"/>
    </xf>
    <xf numFmtId="0" fontId="46" fillId="0" borderId="58" xfId="3" applyFont="1" applyBorder="1" applyAlignment="1">
      <alignment horizontal="center" vertical="center" wrapText="1"/>
    </xf>
    <xf numFmtId="0" fontId="46" fillId="0" borderId="17" xfId="3" applyFont="1" applyBorder="1" applyAlignment="1">
      <alignment horizontal="center" vertical="center" wrapText="1"/>
    </xf>
    <xf numFmtId="0" fontId="46" fillId="0" borderId="2" xfId="3" applyFont="1" applyBorder="1" applyAlignment="1">
      <alignment horizontal="center" vertical="center" wrapText="1"/>
    </xf>
    <xf numFmtId="0" fontId="46" fillId="0" borderId="3" xfId="3" applyFont="1" applyBorder="1" applyAlignment="1">
      <alignment horizontal="center" vertical="center" wrapText="1"/>
    </xf>
    <xf numFmtId="0" fontId="44" fillId="0" borderId="99" xfId="3" applyFont="1" applyBorder="1" applyAlignment="1">
      <alignment horizontal="center" vertical="center"/>
    </xf>
    <xf numFmtId="0" fontId="44" fillId="0" borderId="102" xfId="3" applyFont="1" applyBorder="1" applyAlignment="1">
      <alignment horizontal="center" vertical="center"/>
    </xf>
    <xf numFmtId="0" fontId="44" fillId="0" borderId="17" xfId="3" applyFont="1" applyBorder="1" applyAlignment="1">
      <alignment horizontal="center" vertical="center"/>
    </xf>
    <xf numFmtId="0" fontId="44" fillId="0" borderId="2" xfId="3" applyFont="1" applyBorder="1" applyAlignment="1">
      <alignment horizontal="center" vertical="center"/>
    </xf>
    <xf numFmtId="0" fontId="44" fillId="0" borderId="104" xfId="3" applyFont="1" applyBorder="1" applyAlignment="1">
      <alignment horizontal="center" vertical="center"/>
    </xf>
    <xf numFmtId="0" fontId="2" fillId="0" borderId="11" xfId="3" applyFont="1" applyBorder="1" applyAlignment="1">
      <alignment horizontal="center" vertical="center" wrapText="1"/>
    </xf>
    <xf numFmtId="0" fontId="2" fillId="0" borderId="58" xfId="3" applyFont="1" applyBorder="1" applyAlignment="1">
      <alignment horizontal="center" vertical="center" wrapText="1"/>
    </xf>
    <xf numFmtId="0" fontId="2" fillId="0" borderId="2" xfId="3" applyFont="1" applyBorder="1" applyAlignment="1">
      <alignment horizontal="center" vertical="center" wrapText="1"/>
    </xf>
    <xf numFmtId="0" fontId="2" fillId="0" borderId="3" xfId="3" applyFont="1" applyBorder="1" applyAlignment="1">
      <alignment horizontal="center" vertical="center" wrapText="1"/>
    </xf>
    <xf numFmtId="0" fontId="46" fillId="0" borderId="58" xfId="3" applyFont="1" applyBorder="1" applyAlignment="1">
      <alignment horizontal="center" vertical="center" textRotation="255"/>
    </xf>
    <xf numFmtId="0" fontId="46" fillId="0" borderId="3" xfId="3" applyFont="1" applyBorder="1" applyAlignment="1">
      <alignment horizontal="center" vertical="center" textRotation="255"/>
    </xf>
    <xf numFmtId="0" fontId="12" fillId="0" borderId="115" xfId="3" applyBorder="1" applyAlignment="1">
      <alignment horizontal="left" vertical="center" shrinkToFit="1"/>
    </xf>
    <xf numFmtId="0" fontId="12" fillId="0" borderId="116" xfId="3" applyBorder="1" applyAlignment="1">
      <alignment horizontal="left" vertical="center" shrinkToFit="1"/>
    </xf>
    <xf numFmtId="0" fontId="12" fillId="0" borderId="117" xfId="3" applyBorder="1" applyAlignment="1">
      <alignment horizontal="left" vertical="center" shrinkToFit="1"/>
    </xf>
    <xf numFmtId="0" fontId="12" fillId="0" borderId="115" xfId="3" applyBorder="1" applyAlignment="1">
      <alignment horizontal="center" vertical="center"/>
    </xf>
    <xf numFmtId="0" fontId="12" fillId="0" borderId="116" xfId="3" applyBorder="1" applyAlignment="1">
      <alignment horizontal="center" vertical="center"/>
    </xf>
    <xf numFmtId="0" fontId="12" fillId="0" borderId="117" xfId="3" applyBorder="1" applyAlignment="1">
      <alignment horizontal="center" vertical="center"/>
    </xf>
    <xf numFmtId="0" fontId="12" fillId="0" borderId="115" xfId="3" applyBorder="1" applyAlignment="1">
      <alignment horizontal="center" vertical="center" shrinkToFit="1"/>
    </xf>
    <xf numFmtId="0" fontId="12" fillId="0" borderId="116" xfId="3" applyBorder="1" applyAlignment="1">
      <alignment horizontal="center" vertical="center" shrinkToFit="1"/>
    </xf>
    <xf numFmtId="0" fontId="12" fillId="0" borderId="117" xfId="3" applyBorder="1" applyAlignment="1">
      <alignment horizontal="center" vertical="center" shrinkToFit="1"/>
    </xf>
    <xf numFmtId="0" fontId="12" fillId="0" borderId="123" xfId="3" applyBorder="1" applyAlignment="1">
      <alignment horizontal="center" vertical="center"/>
    </xf>
    <xf numFmtId="0" fontId="12" fillId="0" borderId="45" xfId="3" applyBorder="1" applyAlignment="1">
      <alignment horizontal="distributed" vertical="center" shrinkToFit="1"/>
    </xf>
    <xf numFmtId="0" fontId="12" fillId="0" borderId="11" xfId="3" applyBorder="1" applyAlignment="1">
      <alignment horizontal="distributed" vertical="center" shrinkToFit="1"/>
    </xf>
    <xf numFmtId="0" fontId="12" fillId="0" borderId="58" xfId="3" applyBorder="1" applyAlignment="1">
      <alignment horizontal="distributed" vertical="center" shrinkToFit="1"/>
    </xf>
    <xf numFmtId="0" fontId="12" fillId="0" borderId="17" xfId="3" applyBorder="1" applyAlignment="1">
      <alignment horizontal="distributed" vertical="center" shrinkToFit="1"/>
    </xf>
    <xf numFmtId="0" fontId="12" fillId="0" borderId="2" xfId="3" applyBorder="1" applyAlignment="1">
      <alignment horizontal="distributed" vertical="center" shrinkToFit="1"/>
    </xf>
    <xf numFmtId="0" fontId="12" fillId="0" borderId="3" xfId="3" applyBorder="1" applyAlignment="1">
      <alignment horizontal="distributed" vertical="center" shrinkToFit="1"/>
    </xf>
    <xf numFmtId="0" fontId="12" fillId="0" borderId="14" xfId="3" applyBorder="1" applyAlignment="1">
      <alignment horizontal="center"/>
    </xf>
    <xf numFmtId="0" fontId="12" fillId="0" borderId="27" xfId="3" applyBorder="1" applyAlignment="1">
      <alignment horizontal="center"/>
    </xf>
    <xf numFmtId="0" fontId="12" fillId="0" borderId="109" xfId="3" applyBorder="1" applyAlignment="1">
      <alignment horizontal="center"/>
    </xf>
    <xf numFmtId="0" fontId="12" fillId="0" borderId="118" xfId="3" applyBorder="1" applyAlignment="1">
      <alignment horizontal="center"/>
    </xf>
    <xf numFmtId="0" fontId="12" fillId="0" borderId="124" xfId="3" applyBorder="1" applyAlignment="1">
      <alignment horizontal="center"/>
    </xf>
    <xf numFmtId="0" fontId="12" fillId="0" borderId="125" xfId="3" applyBorder="1" applyAlignment="1">
      <alignment horizontal="center"/>
    </xf>
    <xf numFmtId="0" fontId="12" fillId="0" borderId="105" xfId="3" applyBorder="1" applyAlignment="1">
      <alignment horizontal="center" vertical="center" shrinkToFit="1"/>
    </xf>
    <xf numFmtId="0" fontId="12" fillId="0" borderId="126" xfId="3" applyBorder="1" applyAlignment="1">
      <alignment horizontal="center" vertical="center" shrinkToFit="1"/>
    </xf>
    <xf numFmtId="0" fontId="47" fillId="0" borderId="130" xfId="3" applyFont="1" applyBorder="1" applyAlignment="1">
      <alignment horizontal="center" vertical="top" textRotation="255" shrinkToFit="1"/>
    </xf>
    <xf numFmtId="0" fontId="12" fillId="0" borderId="132" xfId="3" applyBorder="1" applyAlignment="1">
      <alignment horizontal="distributed" vertical="center" shrinkToFit="1"/>
    </xf>
    <xf numFmtId="0" fontId="12" fillId="0" borderId="96" xfId="3" applyBorder="1" applyAlignment="1">
      <alignment horizontal="distributed" vertical="center" shrinkToFit="1"/>
    </xf>
    <xf numFmtId="0" fontId="12" fillId="0" borderId="133" xfId="3" applyBorder="1" applyAlignment="1">
      <alignment horizontal="distributed" vertical="center" shrinkToFit="1"/>
    </xf>
    <xf numFmtId="0" fontId="12" fillId="0" borderId="127" xfId="3" applyBorder="1" applyAlignment="1">
      <alignment horizontal="left" vertical="center" shrinkToFit="1"/>
    </xf>
    <xf numFmtId="0" fontId="12" fillId="0" borderId="128" xfId="3" applyBorder="1" applyAlignment="1">
      <alignment horizontal="left" vertical="center" shrinkToFit="1"/>
    </xf>
    <xf numFmtId="0" fontId="12" fillId="0" borderId="129" xfId="3" applyBorder="1" applyAlignment="1">
      <alignment horizontal="left" vertical="center" shrinkToFit="1"/>
    </xf>
    <xf numFmtId="0" fontId="12" fillId="0" borderId="127" xfId="3" applyBorder="1" applyAlignment="1">
      <alignment horizontal="center" vertical="center"/>
    </xf>
    <xf numFmtId="0" fontId="12" fillId="0" borderId="128" xfId="3" applyBorder="1" applyAlignment="1">
      <alignment horizontal="center" vertical="center"/>
    </xf>
    <xf numFmtId="0" fontId="12" fillId="0" borderId="129" xfId="3" applyBorder="1" applyAlignment="1">
      <alignment horizontal="center" vertical="center"/>
    </xf>
    <xf numFmtId="0" fontId="12" fillId="0" borderId="127" xfId="3" applyBorder="1" applyAlignment="1">
      <alignment horizontal="center" vertical="center" shrinkToFit="1"/>
    </xf>
    <xf numFmtId="0" fontId="12" fillId="0" borderId="128" xfId="3" applyBorder="1" applyAlignment="1">
      <alignment horizontal="center" vertical="center" shrinkToFit="1"/>
    </xf>
    <xf numFmtId="0" fontId="12" fillId="0" borderId="129" xfId="3" applyBorder="1" applyAlignment="1">
      <alignment horizontal="center" vertical="center" shrinkToFit="1"/>
    </xf>
    <xf numFmtId="0" fontId="3" fillId="0" borderId="0" xfId="3" applyFont="1" applyAlignment="1">
      <alignment horizontal="center" vertical="center"/>
    </xf>
    <xf numFmtId="0" fontId="3" fillId="0" borderId="17" xfId="3" applyFont="1" applyBorder="1" applyAlignment="1">
      <alignment horizontal="distributed" vertical="center"/>
    </xf>
    <xf numFmtId="0" fontId="3" fillId="0" borderId="118" xfId="3" applyFont="1" applyBorder="1" applyAlignment="1">
      <alignment horizontal="center" vertical="center"/>
    </xf>
    <xf numFmtId="0" fontId="3" fillId="0" borderId="134" xfId="3" applyFont="1" applyBorder="1" applyAlignment="1">
      <alignment horizontal="distributed" vertical="center"/>
    </xf>
    <xf numFmtId="0" fontId="12" fillId="0" borderId="135" xfId="3" applyBorder="1"/>
    <xf numFmtId="179" fontId="12" fillId="0" borderId="132" xfId="3" applyNumberFormat="1" applyBorder="1" applyAlignment="1">
      <alignment horizontal="center" vertical="center" shrinkToFit="1"/>
    </xf>
    <xf numFmtId="179" fontId="12" fillId="0" borderId="96" xfId="3" applyNumberFormat="1" applyBorder="1" applyAlignment="1">
      <alignment horizontal="center" vertical="center" shrinkToFit="1"/>
    </xf>
    <xf numFmtId="179" fontId="12" fillId="0" borderId="133" xfId="3" applyNumberFormat="1" applyBorder="1" applyAlignment="1">
      <alignment horizontal="center" vertical="center" shrinkToFit="1"/>
    </xf>
    <xf numFmtId="0" fontId="12" fillId="0" borderId="132" xfId="3" applyBorder="1" applyAlignment="1">
      <alignment horizontal="center" textRotation="255"/>
    </xf>
    <xf numFmtId="0" fontId="12" fillId="0" borderId="96" xfId="3" applyBorder="1" applyAlignment="1">
      <alignment horizontal="center" textRotation="255"/>
    </xf>
    <xf numFmtId="0" fontId="12" fillId="0" borderId="95" xfId="3" applyBorder="1" applyAlignment="1">
      <alignment horizontal="center" textRotation="255"/>
    </xf>
    <xf numFmtId="0" fontId="12" fillId="0" borderId="13" xfId="3" applyBorder="1" applyAlignment="1">
      <alignment horizontal="distributed" vertical="center"/>
    </xf>
    <xf numFmtId="0" fontId="12" fillId="0" borderId="10" xfId="3" applyBorder="1" applyAlignment="1">
      <alignment horizontal="distributed" vertical="center"/>
    </xf>
    <xf numFmtId="0" fontId="44" fillId="0" borderId="13" xfId="3" applyFont="1" applyBorder="1" applyAlignment="1">
      <alignment horizontal="distributed" vertical="center"/>
    </xf>
    <xf numFmtId="0" fontId="44" fillId="0" borderId="10" xfId="3" applyFont="1" applyBorder="1" applyAlignment="1">
      <alignment horizontal="distributed" vertical="center"/>
    </xf>
    <xf numFmtId="0" fontId="44" fillId="0" borderId="54" xfId="3" applyFont="1" applyBorder="1" applyAlignment="1">
      <alignment horizontal="distributed" vertical="center"/>
    </xf>
    <xf numFmtId="0" fontId="46" fillId="0" borderId="10" xfId="3" applyFont="1" applyBorder="1" applyAlignment="1">
      <alignment horizontal="center" vertical="center"/>
    </xf>
    <xf numFmtId="0" fontId="46" fillId="0" borderId="138" xfId="3" applyFont="1" applyBorder="1" applyAlignment="1">
      <alignment horizontal="center" vertical="center"/>
    </xf>
    <xf numFmtId="0" fontId="46" fillId="0" borderId="137" xfId="3" applyFont="1" applyBorder="1" applyAlignment="1">
      <alignment horizontal="center" vertical="center"/>
    </xf>
    <xf numFmtId="0" fontId="3" fillId="0" borderId="40" xfId="3" applyFont="1" applyBorder="1" applyAlignment="1">
      <alignment horizontal="left"/>
    </xf>
    <xf numFmtId="0" fontId="3" fillId="0" borderId="0" xfId="3" applyFont="1" applyAlignment="1">
      <alignment horizontal="left"/>
    </xf>
    <xf numFmtId="0" fontId="46" fillId="0" borderId="13" xfId="3" applyFont="1" applyBorder="1" applyAlignment="1">
      <alignment horizontal="distributed" vertical="center" wrapText="1"/>
    </xf>
    <xf numFmtId="0" fontId="46" fillId="0" borderId="54" xfId="3" applyFont="1" applyBorder="1" applyAlignment="1">
      <alignment horizontal="distributed" vertical="center"/>
    </xf>
    <xf numFmtId="0" fontId="12" fillId="0" borderId="13" xfId="3" applyBorder="1" applyAlignment="1">
      <alignment horizontal="left" vertical="center"/>
    </xf>
    <xf numFmtId="0" fontId="12" fillId="0" borderId="10" xfId="3" applyBorder="1" applyAlignment="1">
      <alignment horizontal="left" vertical="center"/>
    </xf>
    <xf numFmtId="0" fontId="12" fillId="0" borderId="54" xfId="3" applyBorder="1" applyAlignment="1">
      <alignment horizontal="left" vertical="center"/>
    </xf>
    <xf numFmtId="0" fontId="3" fillId="0" borderId="13" xfId="3" applyFont="1" applyBorder="1" applyAlignment="1">
      <alignment horizontal="distributed" vertical="center"/>
    </xf>
    <xf numFmtId="0" fontId="3" fillId="0" borderId="10" xfId="3" applyFont="1" applyBorder="1" applyAlignment="1">
      <alignment horizontal="distributed" vertical="center"/>
    </xf>
    <xf numFmtId="0" fontId="3" fillId="0" borderId="54" xfId="3" applyFont="1" applyBorder="1" applyAlignment="1">
      <alignment horizontal="distributed" vertical="center"/>
    </xf>
    <xf numFmtId="0" fontId="3" fillId="0" borderId="10" xfId="3" applyFont="1" applyBorder="1" applyAlignment="1">
      <alignment horizontal="center" vertical="center"/>
    </xf>
    <xf numFmtId="0" fontId="3" fillId="0" borderId="138" xfId="3" applyFont="1" applyBorder="1" applyAlignment="1">
      <alignment horizontal="center" vertical="center"/>
    </xf>
    <xf numFmtId="0" fontId="3" fillId="0" borderId="137" xfId="3" applyFont="1" applyBorder="1" applyAlignment="1">
      <alignment horizontal="center" vertical="center"/>
    </xf>
    <xf numFmtId="0" fontId="12" fillId="0" borderId="127" xfId="3" applyBorder="1" applyAlignment="1" applyProtection="1">
      <alignment horizontal="center" vertical="center" shrinkToFit="1"/>
      <protection locked="0"/>
    </xf>
    <xf numFmtId="0" fontId="12" fillId="0" borderId="128" xfId="3" applyBorder="1" applyAlignment="1" applyProtection="1">
      <alignment horizontal="center" vertical="center" shrinkToFit="1"/>
      <protection locked="0"/>
    </xf>
    <xf numFmtId="0" fontId="12" fillId="0" borderId="129" xfId="3" applyBorder="1" applyAlignment="1" applyProtection="1">
      <alignment horizontal="center" vertical="center" shrinkToFit="1"/>
      <protection locked="0"/>
    </xf>
    <xf numFmtId="0" fontId="12" fillId="0" borderId="45" xfId="3" applyBorder="1" applyAlignment="1" applyProtection="1">
      <alignment horizontal="center" textRotation="255"/>
      <protection locked="0"/>
    </xf>
    <xf numFmtId="0" fontId="12" fillId="0" borderId="11" xfId="3" applyBorder="1" applyAlignment="1" applyProtection="1">
      <alignment horizontal="center" textRotation="255"/>
      <protection locked="0"/>
    </xf>
    <xf numFmtId="0" fontId="12" fillId="0" borderId="111" xfId="3" applyBorder="1" applyAlignment="1" applyProtection="1">
      <alignment horizontal="center" textRotation="255"/>
      <protection locked="0"/>
    </xf>
    <xf numFmtId="0" fontId="12" fillId="0" borderId="132" xfId="3" applyBorder="1" applyAlignment="1" applyProtection="1">
      <alignment horizontal="center" textRotation="255"/>
      <protection locked="0"/>
    </xf>
    <xf numFmtId="0" fontId="12" fillId="0" borderId="96" xfId="3" applyBorder="1" applyAlignment="1" applyProtection="1">
      <alignment horizontal="center" textRotation="255"/>
      <protection locked="0"/>
    </xf>
    <xf numFmtId="0" fontId="12" fillId="0" borderId="95" xfId="3" applyBorder="1" applyAlignment="1" applyProtection="1">
      <alignment horizontal="center" textRotation="255"/>
      <protection locked="0"/>
    </xf>
    <xf numFmtId="0" fontId="12" fillId="0" borderId="115" xfId="3" applyBorder="1" applyAlignment="1" applyProtection="1">
      <alignment horizontal="center" vertical="center" shrinkToFit="1"/>
      <protection locked="0"/>
    </xf>
    <xf numFmtId="0" fontId="12" fillId="0" borderId="116" xfId="3" applyBorder="1" applyAlignment="1" applyProtection="1">
      <alignment horizontal="center" vertical="center" shrinkToFit="1"/>
      <protection locked="0"/>
    </xf>
    <xf numFmtId="0" fontId="12" fillId="0" borderId="117" xfId="3" applyBorder="1" applyAlignment="1" applyProtection="1">
      <alignment horizontal="center" vertical="center" shrinkToFit="1"/>
      <protection locked="0"/>
    </xf>
    <xf numFmtId="0" fontId="12" fillId="0" borderId="106" xfId="3" applyBorder="1" applyAlignment="1" applyProtection="1">
      <alignment horizontal="center" vertical="center" shrinkToFit="1"/>
      <protection locked="0"/>
    </xf>
    <xf numFmtId="0" fontId="12" fillId="0" borderId="107" xfId="3" applyBorder="1" applyAlignment="1" applyProtection="1">
      <alignment horizontal="center" vertical="center" shrinkToFit="1"/>
      <protection locked="0"/>
    </xf>
    <xf numFmtId="0" fontId="12" fillId="0" borderId="108" xfId="3" applyBorder="1" applyAlignment="1" applyProtection="1">
      <alignment horizontal="center" vertical="center" shrinkToFit="1"/>
      <protection locked="0"/>
    </xf>
    <xf numFmtId="0" fontId="12" fillId="0" borderId="45" xfId="3" applyBorder="1" applyAlignment="1" applyProtection="1">
      <alignment horizontal="distributed" vertical="center" shrinkToFit="1"/>
      <protection locked="0"/>
    </xf>
    <xf numFmtId="0" fontId="12" fillId="0" borderId="11" xfId="3" applyBorder="1" applyAlignment="1" applyProtection="1">
      <alignment horizontal="distributed" vertical="center" shrinkToFit="1"/>
      <protection locked="0"/>
    </xf>
    <xf numFmtId="0" fontId="12" fillId="0" borderId="58" xfId="3" applyBorder="1" applyAlignment="1" applyProtection="1">
      <alignment horizontal="distributed" vertical="center" shrinkToFit="1"/>
      <protection locked="0"/>
    </xf>
    <xf numFmtId="0" fontId="12" fillId="0" borderId="132" xfId="3" applyBorder="1" applyAlignment="1" applyProtection="1">
      <alignment horizontal="distributed" vertical="center" shrinkToFit="1"/>
      <protection locked="0"/>
    </xf>
    <xf numFmtId="0" fontId="12" fillId="0" borderId="96" xfId="3" applyBorder="1" applyAlignment="1" applyProtection="1">
      <alignment horizontal="distributed" vertical="center" shrinkToFit="1"/>
      <protection locked="0"/>
    </xf>
    <xf numFmtId="0" fontId="12" fillId="0" borderId="133" xfId="3" applyBorder="1" applyAlignment="1" applyProtection="1">
      <alignment horizontal="distributed" vertical="center" shrinkToFit="1"/>
      <protection locked="0"/>
    </xf>
    <xf numFmtId="0" fontId="12" fillId="0" borderId="17" xfId="3" applyBorder="1" applyAlignment="1" applyProtection="1">
      <alignment horizontal="distributed" vertical="center" shrinkToFit="1"/>
      <protection locked="0"/>
    </xf>
    <xf numFmtId="0" fontId="12" fillId="0" borderId="2" xfId="3" applyBorder="1" applyAlignment="1" applyProtection="1">
      <alignment horizontal="distributed" vertical="center" shrinkToFit="1"/>
      <protection locked="0"/>
    </xf>
    <xf numFmtId="0" fontId="12" fillId="0" borderId="3" xfId="3" applyBorder="1" applyAlignment="1" applyProtection="1">
      <alignment horizontal="distributed" vertical="center" shrinkToFit="1"/>
      <protection locked="0"/>
    </xf>
    <xf numFmtId="0" fontId="12" fillId="0" borderId="17" xfId="3" applyBorder="1" applyAlignment="1" applyProtection="1">
      <alignment horizontal="center" textRotation="255"/>
      <protection locked="0"/>
    </xf>
    <xf numFmtId="0" fontId="12" fillId="0" borderId="2" xfId="3" applyBorder="1" applyAlignment="1" applyProtection="1">
      <alignment horizontal="center" textRotation="255"/>
      <protection locked="0"/>
    </xf>
    <xf numFmtId="0" fontId="12" fillId="0" borderId="104" xfId="3" applyBorder="1" applyAlignment="1" applyProtection="1">
      <alignment horizontal="center" textRotation="255"/>
      <protection locked="0"/>
    </xf>
    <xf numFmtId="0" fontId="12" fillId="0" borderId="115" xfId="3" applyBorder="1" applyAlignment="1" applyProtection="1">
      <alignment horizontal="left" vertical="center" shrinkToFit="1"/>
      <protection locked="0"/>
    </xf>
    <xf numFmtId="0" fontId="12" fillId="0" borderId="116" xfId="3" applyBorder="1" applyAlignment="1" applyProtection="1">
      <alignment horizontal="left" vertical="center" shrinkToFit="1"/>
      <protection locked="0"/>
    </xf>
    <xf numFmtId="0" fontId="12" fillId="0" borderId="117" xfId="3" applyBorder="1" applyAlignment="1" applyProtection="1">
      <alignment horizontal="left" vertical="center" shrinkToFit="1"/>
      <protection locked="0"/>
    </xf>
    <xf numFmtId="0" fontId="12" fillId="0" borderId="106" xfId="3" applyBorder="1" applyAlignment="1" applyProtection="1">
      <alignment horizontal="left" vertical="center" shrinkToFit="1"/>
      <protection locked="0"/>
    </xf>
    <xf numFmtId="0" fontId="12" fillId="0" borderId="107" xfId="3" applyBorder="1" applyAlignment="1" applyProtection="1">
      <alignment horizontal="left" vertical="center" shrinkToFit="1"/>
      <protection locked="0"/>
    </xf>
    <xf numFmtId="0" fontId="12" fillId="0" borderId="108" xfId="3" applyBorder="1" applyAlignment="1" applyProtection="1">
      <alignment horizontal="left" vertical="center" shrinkToFit="1"/>
      <protection locked="0"/>
    </xf>
    <xf numFmtId="0" fontId="45" fillId="0" borderId="11" xfId="3" applyFont="1" applyBorder="1" applyAlignment="1">
      <alignment horizontal="center" vertical="center" wrapText="1"/>
    </xf>
    <xf numFmtId="0" fontId="45" fillId="0" borderId="58" xfId="3" applyFont="1" applyBorder="1" applyAlignment="1">
      <alignment horizontal="center" vertical="center" wrapText="1"/>
    </xf>
    <xf numFmtId="0" fontId="45" fillId="0" borderId="2" xfId="3" applyFont="1" applyBorder="1" applyAlignment="1">
      <alignment horizontal="center" vertical="center" wrapText="1"/>
    </xf>
    <xf numFmtId="0" fontId="45" fillId="0" borderId="3" xfId="3" applyFont="1" applyBorder="1" applyAlignment="1">
      <alignment horizontal="center" vertical="center" wrapText="1"/>
    </xf>
    <xf numFmtId="0" fontId="15" fillId="0" borderId="2" xfId="0" applyFont="1" applyBorder="1" applyAlignment="1">
      <alignment horizontal="left" vertical="center"/>
    </xf>
    <xf numFmtId="0" fontId="9" fillId="0" borderId="0" xfId="0" applyFont="1" applyAlignment="1">
      <alignment vertical="center" wrapText="1"/>
    </xf>
    <xf numFmtId="0" fontId="9" fillId="0" borderId="0" xfId="0" applyFont="1" applyAlignment="1">
      <alignment horizontal="right" vertical="center" wrapText="1"/>
    </xf>
  </cellXfs>
  <cellStyles count="10">
    <cellStyle name="ハイパーリンク" xfId="1" builtinId="8"/>
    <cellStyle name="桁区切り" xfId="9" builtinId="6"/>
    <cellStyle name="標準" xfId="0" builtinId="0"/>
    <cellStyle name="標準 2" xfId="2" xr:uid="{00000000-0005-0000-0000-000003000000}"/>
    <cellStyle name="標準 2 2" xfId="5" xr:uid="{00000000-0005-0000-0000-000004000000}"/>
    <cellStyle name="標準 3" xfId="3" xr:uid="{00000000-0005-0000-0000-000005000000}"/>
    <cellStyle name="標準 4" xfId="4" xr:uid="{00000000-0005-0000-0000-000006000000}"/>
    <cellStyle name="標準 5" xfId="6" xr:uid="{00000000-0005-0000-0000-000007000000}"/>
    <cellStyle name="標準 6" xfId="7" xr:uid="{00000000-0005-0000-0000-000008000000}"/>
    <cellStyle name="標準 7" xfId="8" xr:uid="{00000000-0005-0000-0000-000009000000}"/>
  </cellStyles>
  <dxfs count="19">
    <dxf>
      <font>
        <b/>
        <i val="0"/>
        <color rgb="FFFF0000"/>
      </font>
    </dxf>
    <dxf>
      <font>
        <b/>
        <i val="0"/>
        <color rgb="FFFF0000"/>
      </font>
    </dxf>
    <dxf>
      <font>
        <strike val="0"/>
        <color rgb="FFFF0000"/>
      </font>
    </dxf>
    <dxf>
      <font>
        <color rgb="FFFF0000"/>
      </font>
    </dxf>
    <dxf>
      <font>
        <b/>
        <i val="0"/>
        <strike val="0"/>
        <name val="ＭＳ Ｐゴシック"/>
        <scheme val="none"/>
      </font>
    </dxf>
    <dxf>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dxf>
    <dxf>
      <font>
        <strike val="0"/>
        <color rgb="FFFF0000"/>
      </font>
    </dxf>
    <dxf>
      <font>
        <color rgb="FFFF0000"/>
      </font>
    </dxf>
    <dxf>
      <font>
        <b/>
        <i val="0"/>
        <strike val="0"/>
        <name val="ＭＳ Ｐゴシック"/>
        <scheme val="none"/>
      </font>
    </dxf>
    <dxf>
      <fill>
        <patternFill>
          <bgColor rgb="FFFFFF00"/>
        </patternFill>
      </fill>
    </dxf>
    <dxf>
      <font>
        <strike val="0"/>
        <color rgb="FFFF0000"/>
      </font>
    </dxf>
    <dxf>
      <font>
        <color rgb="FFFF0000"/>
      </font>
    </dxf>
    <dxf>
      <font>
        <b/>
        <i val="0"/>
        <strike val="0"/>
        <name val="ＭＳ Ｐゴシック"/>
        <scheme val="none"/>
      </font>
    </dxf>
    <dxf>
      <fill>
        <patternFill>
          <bgColor rgb="FFFFFF00"/>
        </patternFill>
      </fill>
    </dxf>
  </dxfs>
  <tableStyles count="0" defaultTableStyle="TableStyleMedium9" defaultPivotStyle="PivotStyleLight16"/>
  <colors>
    <mruColors>
      <color rgb="FFCCFFFF"/>
      <color rgb="FFFF99CC"/>
      <color rgb="FF0033CC"/>
      <color rgb="FF99FFCC"/>
      <color rgb="FF66FFFF"/>
      <color rgb="FFCCFF33"/>
      <color rgb="FF66FF66"/>
      <color rgb="FF66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484910</xdr:colOff>
      <xdr:row>3</xdr:row>
      <xdr:rowOff>17318</xdr:rowOff>
    </xdr:from>
    <xdr:to>
      <xdr:col>5</xdr:col>
      <xdr:colOff>488796</xdr:colOff>
      <xdr:row>11</xdr:row>
      <xdr:rowOff>237682</xdr:rowOff>
    </xdr:to>
    <xdr:pic>
      <xdr:nvPicPr>
        <xdr:cNvPr id="4" name="図 3">
          <a:extLst>
            <a:ext uri="{FF2B5EF4-FFF2-40B4-BE49-F238E27FC236}">
              <a16:creationId xmlns:a16="http://schemas.microsoft.com/office/drawing/2014/main" id="{C232B2DB-DA18-8990-FF0E-92C36F3249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22319" y="1125682"/>
          <a:ext cx="2160000" cy="21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438149</xdr:colOff>
      <xdr:row>20</xdr:row>
      <xdr:rowOff>209549</xdr:rowOff>
    </xdr:from>
    <xdr:to>
      <xdr:col>11</xdr:col>
      <xdr:colOff>2505074</xdr:colOff>
      <xdr:row>26</xdr:row>
      <xdr:rowOff>123824</xdr:rowOff>
    </xdr:to>
    <xdr:sp macro="" textlink="">
      <xdr:nvSpPr>
        <xdr:cNvPr id="2" name="四角形: 角を丸くする 1">
          <a:extLst>
            <a:ext uri="{FF2B5EF4-FFF2-40B4-BE49-F238E27FC236}">
              <a16:creationId xmlns:a16="http://schemas.microsoft.com/office/drawing/2014/main" id="{D0213B0F-9D1A-E513-6435-DCCDE41AF8E5}"/>
            </a:ext>
          </a:extLst>
        </xdr:cNvPr>
        <xdr:cNvSpPr/>
      </xdr:nvSpPr>
      <xdr:spPr>
        <a:xfrm>
          <a:off x="5581649" y="5591174"/>
          <a:ext cx="6353175" cy="1514475"/>
        </a:xfrm>
        <a:prstGeom prst="roundRect">
          <a:avLst>
            <a:gd name="adj" fmla="val 8667"/>
          </a:avLst>
        </a:prstGeom>
      </xdr:spPr>
      <xdr:style>
        <a:lnRef idx="2">
          <a:schemeClr val="dk1"/>
        </a:lnRef>
        <a:fillRef idx="1">
          <a:schemeClr val="lt1"/>
        </a:fillRef>
        <a:effectRef idx="0">
          <a:schemeClr val="dk1"/>
        </a:effectRef>
        <a:fontRef idx="minor">
          <a:schemeClr val="dk1"/>
        </a:fontRef>
      </xdr:style>
      <xdr:txBody>
        <a:bodyPr vertOverflow="clip" horzOverflow="clip" lIns="72000" tIns="0" rIns="72000" bIns="0" rtlCol="0" anchor="t"/>
        <a:lstStyle/>
        <a:p>
          <a:pPr algn="l">
            <a:lnSpc>
              <a:spcPts val="1400"/>
            </a:lnSpc>
          </a:pPr>
          <a:r>
            <a:rPr kumimoji="1" lang="en-US" altLang="ja-JP" sz="1100" b="1">
              <a:solidFill>
                <a:srgbClr val="FF0000"/>
              </a:solidFill>
            </a:rPr>
            <a:t>【</a:t>
          </a:r>
          <a:r>
            <a:rPr kumimoji="1" lang="ja-JP" altLang="en-US" sz="1100" b="1">
              <a:solidFill>
                <a:srgbClr val="FF0000"/>
              </a:solidFill>
            </a:rPr>
            <a:t>重要</a:t>
          </a:r>
          <a:r>
            <a:rPr kumimoji="1" lang="en-US" altLang="ja-JP" sz="1100" b="1">
              <a:solidFill>
                <a:srgbClr val="FF0000"/>
              </a:solidFill>
            </a:rPr>
            <a:t>】</a:t>
          </a:r>
          <a:r>
            <a:rPr kumimoji="1" lang="ja-JP" altLang="en-US" sz="1100" b="1"/>
            <a:t>審査講評録音の配布方法についてお知らせ</a:t>
          </a:r>
          <a:endParaRPr kumimoji="1" lang="en-US" altLang="ja-JP" sz="1100" b="1"/>
        </a:p>
        <a:p>
          <a:pPr algn="l">
            <a:lnSpc>
              <a:spcPts val="1200"/>
            </a:lnSpc>
          </a:pPr>
          <a:r>
            <a:rPr kumimoji="1" lang="ja-JP" altLang="en-US" sz="1050" b="0"/>
            <a:t>　これまでは録音した審査員の審査講評を</a:t>
          </a:r>
          <a:r>
            <a:rPr kumimoji="1" lang="en-US" altLang="ja-JP" sz="1050" b="0"/>
            <a:t>CD</a:t>
          </a:r>
          <a:r>
            <a:rPr kumimoji="1" lang="ja-JP" altLang="en-US" sz="1050" b="0"/>
            <a:t>にて作成して各出場団体へ郵送にてお送りさせて</a:t>
          </a:r>
          <a:r>
            <a:rPr kumimoji="1" lang="ja-JP" altLang="ja-JP" sz="1100" b="0">
              <a:solidFill>
                <a:schemeClr val="dk1"/>
              </a:solidFill>
              <a:effectLst/>
              <a:latin typeface="+mn-lt"/>
              <a:ea typeface="+mn-ea"/>
              <a:cs typeface="+mn-cs"/>
            </a:rPr>
            <a:t>いただ</a:t>
          </a:r>
          <a:endParaRPr kumimoji="1" lang="en-US" altLang="ja-JP" sz="1050" b="0"/>
        </a:p>
        <a:p>
          <a:pPr algn="l">
            <a:lnSpc>
              <a:spcPts val="1200"/>
            </a:lnSpc>
          </a:pPr>
          <a:r>
            <a:rPr kumimoji="1" lang="ja-JP" altLang="en-US" sz="1050" b="0"/>
            <a:t>　</a:t>
          </a:r>
          <a:r>
            <a:rPr kumimoji="1" lang="ja-JP" altLang="ja-JP" sz="1100" b="0">
              <a:solidFill>
                <a:schemeClr val="dk1"/>
              </a:solidFill>
              <a:effectLst/>
              <a:latin typeface="+mn-lt"/>
              <a:ea typeface="+mn-ea"/>
              <a:cs typeface="+mn-cs"/>
            </a:rPr>
            <a:t>い</a:t>
          </a:r>
          <a:r>
            <a:rPr kumimoji="1" lang="ja-JP" altLang="en-US" sz="1050" b="0"/>
            <a:t>ておりましたが、今回は</a:t>
          </a:r>
          <a:r>
            <a:rPr kumimoji="1" lang="ja-JP" altLang="en-US" sz="1050" b="0" u="sng"/>
            <a:t>各出場団体ごとに専用のアクセスサイト</a:t>
          </a:r>
          <a:r>
            <a:rPr kumimoji="1" lang="ja-JP" altLang="en-US" sz="1050" b="0"/>
            <a:t>を用意してデータ</a:t>
          </a:r>
          <a:r>
            <a:rPr kumimoji="1" lang="ja-JP" altLang="ja-JP" sz="1100" b="0">
              <a:solidFill>
                <a:schemeClr val="dk1"/>
              </a:solidFill>
              <a:effectLst/>
              <a:latin typeface="+mn-lt"/>
              <a:ea typeface="+mn-ea"/>
              <a:cs typeface="+mn-cs"/>
            </a:rPr>
            <a:t>にて配布させ</a:t>
          </a:r>
          <a:endParaRPr kumimoji="1" lang="en-US" altLang="ja-JP" sz="1050" b="0"/>
        </a:p>
        <a:p>
          <a:pPr algn="l">
            <a:lnSpc>
              <a:spcPts val="1200"/>
            </a:lnSpc>
          </a:pPr>
          <a:r>
            <a:rPr kumimoji="1" lang="ja-JP" altLang="en-US" sz="1050" b="0"/>
            <a:t>　ていただきます。その際に、各出場団体にアクセス先をお知らせするメールを</a:t>
          </a:r>
          <a:r>
            <a:rPr kumimoji="1" lang="ja-JP" altLang="ja-JP" sz="1100" b="0">
              <a:solidFill>
                <a:schemeClr val="dk1"/>
              </a:solidFill>
              <a:effectLst/>
              <a:latin typeface="+mn-lt"/>
              <a:ea typeface="+mn-ea"/>
              <a:cs typeface="+mn-cs"/>
            </a:rPr>
            <a:t>お送りいたします。</a:t>
          </a:r>
          <a:endParaRPr kumimoji="1" lang="en-US" altLang="ja-JP" sz="1050" b="0"/>
        </a:p>
        <a:p>
          <a:pPr algn="l">
            <a:lnSpc>
              <a:spcPts val="1200"/>
            </a:lnSpc>
          </a:pPr>
          <a:r>
            <a:rPr kumimoji="1" lang="ja-JP" altLang="en-US" sz="1050" b="0"/>
            <a:t>　こちらのメールにつきましては提供元の</a:t>
          </a:r>
          <a:r>
            <a:rPr kumimoji="1" lang="ja-JP" altLang="en-US" sz="1050" b="0" u="sng"/>
            <a:t>（株）日本パルス九州支社様からの発信</a:t>
          </a:r>
          <a:r>
            <a:rPr kumimoji="1" lang="ja-JP" altLang="en-US" sz="1050" b="0"/>
            <a:t>になります。</a:t>
          </a:r>
          <a:endParaRPr kumimoji="1" lang="en-US" altLang="ja-JP" sz="1050" b="0"/>
        </a:p>
        <a:p>
          <a:pPr algn="l">
            <a:lnSpc>
              <a:spcPts val="1200"/>
            </a:lnSpc>
          </a:pPr>
          <a:r>
            <a:rPr kumimoji="1" lang="ja-JP" altLang="en-US" sz="1050" b="0"/>
            <a:t>　各出場団体への連絡用として、「</a:t>
          </a:r>
          <a:r>
            <a:rPr kumimoji="1" lang="en-US" altLang="ja-JP" sz="1050" b="1"/>
            <a:t>PC</a:t>
          </a:r>
          <a:r>
            <a:rPr kumimoji="1" lang="ja-JP" altLang="en-US" sz="1050" b="1"/>
            <a:t>メールアドレス</a:t>
          </a:r>
          <a:r>
            <a:rPr kumimoji="1" lang="ja-JP" altLang="en-US" sz="1050" b="0"/>
            <a:t>」を</a:t>
          </a:r>
          <a:r>
            <a:rPr kumimoji="1" lang="ja-JP" altLang="ja-JP" sz="1050" b="0">
              <a:solidFill>
                <a:schemeClr val="dk1"/>
              </a:solidFill>
              <a:effectLst/>
              <a:latin typeface="+mn-lt"/>
              <a:ea typeface="+mn-ea"/>
              <a:cs typeface="+mn-cs"/>
            </a:rPr>
            <a:t>（株）日本パルス九州支社様</a:t>
          </a:r>
          <a:r>
            <a:rPr kumimoji="1" lang="ja-JP" altLang="en-US" sz="1050" b="0">
              <a:solidFill>
                <a:schemeClr val="dk1"/>
              </a:solidFill>
              <a:effectLst/>
              <a:latin typeface="+mn-lt"/>
              <a:ea typeface="+mn-ea"/>
              <a:cs typeface="+mn-cs"/>
            </a:rPr>
            <a:t>へ提供</a:t>
          </a:r>
          <a:r>
            <a:rPr kumimoji="1" lang="ja-JP" altLang="ja-JP" sz="1100" b="0">
              <a:solidFill>
                <a:schemeClr val="dk1"/>
              </a:solidFill>
              <a:effectLst/>
              <a:latin typeface="+mn-lt"/>
              <a:ea typeface="+mn-ea"/>
              <a:cs typeface="+mn-cs"/>
            </a:rPr>
            <a:t>させて</a:t>
          </a:r>
          <a:endParaRPr kumimoji="1" lang="en-US" altLang="ja-JP" sz="1050" b="0">
            <a:solidFill>
              <a:schemeClr val="dk1"/>
            </a:solidFill>
            <a:effectLst/>
            <a:latin typeface="+mn-lt"/>
            <a:ea typeface="+mn-ea"/>
            <a:cs typeface="+mn-cs"/>
          </a:endParaRPr>
        </a:p>
        <a:p>
          <a:pPr algn="l">
            <a:lnSpc>
              <a:spcPts val="1200"/>
            </a:lnSpc>
          </a:pPr>
          <a:r>
            <a:rPr kumimoji="1" lang="ja-JP" altLang="en-US" sz="1050" b="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い</a:t>
          </a:r>
          <a:r>
            <a:rPr kumimoji="1" lang="ja-JP" altLang="en-US" sz="1050" b="0">
              <a:solidFill>
                <a:schemeClr val="dk1"/>
              </a:solidFill>
              <a:effectLst/>
              <a:latin typeface="+mn-lt"/>
              <a:ea typeface="+mn-ea"/>
              <a:cs typeface="+mn-cs"/>
            </a:rPr>
            <a:t>ただきますので、ご了承ください。</a:t>
          </a:r>
          <a:endParaRPr kumimoji="1" lang="en-US" altLang="ja-JP" sz="1050" b="0">
            <a:solidFill>
              <a:schemeClr val="dk1"/>
            </a:solidFill>
            <a:effectLst/>
            <a:latin typeface="+mn-lt"/>
            <a:ea typeface="+mn-ea"/>
            <a:cs typeface="+mn-cs"/>
          </a:endParaRPr>
        </a:p>
        <a:p>
          <a:pPr algn="l">
            <a:lnSpc>
              <a:spcPts val="1200"/>
            </a:lnSpc>
          </a:pPr>
          <a:r>
            <a:rPr kumimoji="1" lang="ja-JP" altLang="en-US" sz="1050" b="0" baseline="0">
              <a:solidFill>
                <a:schemeClr val="dk1"/>
              </a:solidFill>
              <a:effectLst/>
              <a:latin typeface="+mn-lt"/>
              <a:ea typeface="+mn-ea"/>
              <a:cs typeface="+mn-cs"/>
            </a:rPr>
            <a:t>　なお、ご入力いただいた「</a:t>
          </a:r>
          <a:r>
            <a:rPr kumimoji="1" lang="en-US" altLang="ja-JP" sz="1050" b="1" baseline="0">
              <a:solidFill>
                <a:schemeClr val="dk1"/>
              </a:solidFill>
              <a:effectLst/>
              <a:latin typeface="+mn-lt"/>
              <a:ea typeface="+mn-ea"/>
              <a:cs typeface="+mn-cs"/>
            </a:rPr>
            <a:t>PC</a:t>
          </a:r>
          <a:r>
            <a:rPr kumimoji="1" lang="ja-JP" altLang="en-US" sz="1050" b="1" baseline="0">
              <a:solidFill>
                <a:schemeClr val="dk1"/>
              </a:solidFill>
              <a:effectLst/>
              <a:latin typeface="+mn-lt"/>
              <a:ea typeface="+mn-ea"/>
              <a:cs typeface="+mn-cs"/>
            </a:rPr>
            <a:t>メールアドレス</a:t>
          </a:r>
          <a:r>
            <a:rPr kumimoji="1" lang="ja-JP" altLang="en-US" sz="1050" b="0" baseline="0">
              <a:solidFill>
                <a:schemeClr val="dk1"/>
              </a:solidFill>
              <a:effectLst/>
              <a:latin typeface="+mn-lt"/>
              <a:ea typeface="+mn-ea"/>
              <a:cs typeface="+mn-cs"/>
            </a:rPr>
            <a:t>」は当協会および</a:t>
          </a:r>
          <a:r>
            <a:rPr kumimoji="1" lang="ja-JP" altLang="ja-JP" sz="1100" b="0">
              <a:solidFill>
                <a:schemeClr val="dk1"/>
              </a:solidFill>
              <a:effectLst/>
              <a:latin typeface="+mn-lt"/>
              <a:ea typeface="+mn-ea"/>
              <a:cs typeface="+mn-cs"/>
            </a:rPr>
            <a:t>（株）日本パルス九州支社様</a:t>
          </a:r>
          <a:r>
            <a:rPr kumimoji="1" lang="ja-JP" altLang="en-US" sz="1100" b="0">
              <a:solidFill>
                <a:schemeClr val="dk1"/>
              </a:solidFill>
              <a:effectLst/>
              <a:latin typeface="+mn-lt"/>
              <a:ea typeface="+mn-ea"/>
              <a:cs typeface="+mn-cs"/>
            </a:rPr>
            <a:t>におい</a:t>
          </a:r>
          <a:endParaRPr kumimoji="1" lang="en-US" altLang="ja-JP" sz="1100" b="0">
            <a:solidFill>
              <a:schemeClr val="dk1"/>
            </a:solidFill>
            <a:effectLst/>
            <a:latin typeface="+mn-lt"/>
            <a:ea typeface="+mn-ea"/>
            <a:cs typeface="+mn-cs"/>
          </a:endParaRPr>
        </a:p>
        <a:p>
          <a:pPr algn="l">
            <a:lnSpc>
              <a:spcPts val="1200"/>
            </a:lnSpc>
          </a:pPr>
          <a:r>
            <a:rPr kumimoji="1" lang="ja-JP" altLang="en-US" sz="1100" b="0">
              <a:solidFill>
                <a:schemeClr val="dk1"/>
              </a:solidFill>
              <a:effectLst/>
              <a:latin typeface="+mn-lt"/>
              <a:ea typeface="+mn-ea"/>
              <a:cs typeface="+mn-cs"/>
            </a:rPr>
            <a:t>　て、この大会でのみ使用するものとし、他での使用は行いません。</a:t>
          </a:r>
          <a:endParaRPr kumimoji="1" lang="en-US" altLang="ja-JP" sz="1050" b="0" baseline="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28575</xdr:colOff>
      <xdr:row>12</xdr:row>
      <xdr:rowOff>28575</xdr:rowOff>
    </xdr:from>
    <xdr:to>
      <xdr:col>10</xdr:col>
      <xdr:colOff>419100</xdr:colOff>
      <xdr:row>12</xdr:row>
      <xdr:rowOff>228600</xdr:rowOff>
    </xdr:to>
    <xdr:sp macro="" textlink="">
      <xdr:nvSpPr>
        <xdr:cNvPr id="2" name="Oval 1">
          <a:extLst>
            <a:ext uri="{FF2B5EF4-FFF2-40B4-BE49-F238E27FC236}">
              <a16:creationId xmlns:a16="http://schemas.microsoft.com/office/drawing/2014/main" id="{00000000-0008-0000-1000-000002000000}"/>
            </a:ext>
          </a:extLst>
        </xdr:cNvPr>
        <xdr:cNvSpPr>
          <a:spLocks noChangeArrowheads="1"/>
        </xdr:cNvSpPr>
      </xdr:nvSpPr>
      <xdr:spPr bwMode="auto">
        <a:xfrm>
          <a:off x="4419600" y="1600200"/>
          <a:ext cx="390525" cy="200025"/>
        </a:xfrm>
        <a:prstGeom prst="ellipse">
          <a:avLst/>
        </a:prstGeom>
        <a:noFill/>
        <a:ln w="9525" cap="rnd">
          <a:noFill/>
          <a:prstDash val="sysDot"/>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 name="Line 2">
          <a:extLst>
            <a:ext uri="{FF2B5EF4-FFF2-40B4-BE49-F238E27FC236}">
              <a16:creationId xmlns:a16="http://schemas.microsoft.com/office/drawing/2014/main" id="{00000000-0008-0000-1000-000003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10</xdr:col>
      <xdr:colOff>38100</xdr:colOff>
      <xdr:row>13</xdr:row>
      <xdr:rowOff>28575</xdr:rowOff>
    </xdr:from>
    <xdr:to>
      <xdr:col>10</xdr:col>
      <xdr:colOff>419100</xdr:colOff>
      <xdr:row>13</xdr:row>
      <xdr:rowOff>228600</xdr:rowOff>
    </xdr:to>
    <xdr:sp macro="" textlink="">
      <xdr:nvSpPr>
        <xdr:cNvPr id="4" name="Oval 3">
          <a:extLst>
            <a:ext uri="{FF2B5EF4-FFF2-40B4-BE49-F238E27FC236}">
              <a16:creationId xmlns:a16="http://schemas.microsoft.com/office/drawing/2014/main" id="{00000000-0008-0000-1000-000004000000}"/>
            </a:ext>
          </a:extLst>
        </xdr:cNvPr>
        <xdr:cNvSpPr>
          <a:spLocks noChangeArrowheads="1"/>
        </xdr:cNvSpPr>
      </xdr:nvSpPr>
      <xdr:spPr bwMode="auto">
        <a:xfrm>
          <a:off x="4429125" y="1847850"/>
          <a:ext cx="381000" cy="200025"/>
        </a:xfrm>
        <a:prstGeom prst="ellipse">
          <a:avLst/>
        </a:prstGeom>
        <a:noFill/>
        <a:ln w="9525" cap="rnd">
          <a:noFill/>
          <a:prstDash val="sysDot"/>
          <a:round/>
          <a:headEnd/>
          <a:tailEnd/>
        </a:ln>
      </xdr:spPr>
    </xdr:sp>
    <xdr:clientData/>
  </xdr:twoCellAnchor>
  <xdr:twoCellAnchor>
    <xdr:from>
      <xdr:col>10</xdr:col>
      <xdr:colOff>38100</xdr:colOff>
      <xdr:row>17</xdr:row>
      <xdr:rowOff>28575</xdr:rowOff>
    </xdr:from>
    <xdr:to>
      <xdr:col>10</xdr:col>
      <xdr:colOff>419100</xdr:colOff>
      <xdr:row>17</xdr:row>
      <xdr:rowOff>228600</xdr:rowOff>
    </xdr:to>
    <xdr:sp macro="" textlink="">
      <xdr:nvSpPr>
        <xdr:cNvPr id="5" name="Oval 7">
          <a:extLst>
            <a:ext uri="{FF2B5EF4-FFF2-40B4-BE49-F238E27FC236}">
              <a16:creationId xmlns:a16="http://schemas.microsoft.com/office/drawing/2014/main" id="{00000000-0008-0000-1000-000005000000}"/>
            </a:ext>
          </a:extLst>
        </xdr:cNvPr>
        <xdr:cNvSpPr>
          <a:spLocks noChangeArrowheads="1"/>
        </xdr:cNvSpPr>
      </xdr:nvSpPr>
      <xdr:spPr bwMode="auto">
        <a:xfrm>
          <a:off x="4429125" y="2838450"/>
          <a:ext cx="381000" cy="200025"/>
        </a:xfrm>
        <a:prstGeom prst="ellipse">
          <a:avLst/>
        </a:prstGeom>
        <a:noFill/>
        <a:ln w="9525" cap="rnd">
          <a:noFill/>
          <a:prstDash val="sysDot"/>
          <a:round/>
          <a:headEnd/>
          <a:tailEnd/>
        </a:ln>
      </xdr:spPr>
    </xdr:sp>
    <xdr:clientData/>
  </xdr:twoCellAnchor>
  <xdr:twoCellAnchor>
    <xdr:from>
      <xdr:col>10</xdr:col>
      <xdr:colOff>28575</xdr:colOff>
      <xdr:row>18</xdr:row>
      <xdr:rowOff>28575</xdr:rowOff>
    </xdr:from>
    <xdr:to>
      <xdr:col>10</xdr:col>
      <xdr:colOff>419100</xdr:colOff>
      <xdr:row>18</xdr:row>
      <xdr:rowOff>228600</xdr:rowOff>
    </xdr:to>
    <xdr:sp macro="" textlink="">
      <xdr:nvSpPr>
        <xdr:cNvPr id="6" name="Oval 8">
          <a:extLst>
            <a:ext uri="{FF2B5EF4-FFF2-40B4-BE49-F238E27FC236}">
              <a16:creationId xmlns:a16="http://schemas.microsoft.com/office/drawing/2014/main" id="{00000000-0008-0000-1000-000006000000}"/>
            </a:ext>
          </a:extLst>
        </xdr:cNvPr>
        <xdr:cNvSpPr>
          <a:spLocks noChangeArrowheads="1"/>
        </xdr:cNvSpPr>
      </xdr:nvSpPr>
      <xdr:spPr bwMode="auto">
        <a:xfrm>
          <a:off x="4419600" y="3086100"/>
          <a:ext cx="390525" cy="200025"/>
        </a:xfrm>
        <a:prstGeom prst="ellipse">
          <a:avLst/>
        </a:prstGeom>
        <a:noFill/>
        <a:ln w="9525" cap="rnd">
          <a:noFill/>
          <a:prstDash val="sysDot"/>
          <a:round/>
          <a:headEnd/>
          <a:tailEnd/>
        </a:ln>
      </xdr:spPr>
    </xdr:sp>
    <xdr:clientData/>
  </xdr:twoCellAnchor>
  <xdr:twoCellAnchor>
    <xdr:from>
      <xdr:col>10</xdr:col>
      <xdr:colOff>38100</xdr:colOff>
      <xdr:row>19</xdr:row>
      <xdr:rowOff>28575</xdr:rowOff>
    </xdr:from>
    <xdr:to>
      <xdr:col>10</xdr:col>
      <xdr:colOff>419100</xdr:colOff>
      <xdr:row>19</xdr:row>
      <xdr:rowOff>228600</xdr:rowOff>
    </xdr:to>
    <xdr:sp macro="" textlink="">
      <xdr:nvSpPr>
        <xdr:cNvPr id="7" name="Oval 9">
          <a:extLst>
            <a:ext uri="{FF2B5EF4-FFF2-40B4-BE49-F238E27FC236}">
              <a16:creationId xmlns:a16="http://schemas.microsoft.com/office/drawing/2014/main" id="{00000000-0008-0000-1000-000007000000}"/>
            </a:ext>
          </a:extLst>
        </xdr:cNvPr>
        <xdr:cNvSpPr>
          <a:spLocks noChangeArrowheads="1"/>
        </xdr:cNvSpPr>
      </xdr:nvSpPr>
      <xdr:spPr bwMode="auto">
        <a:xfrm>
          <a:off x="4429125" y="3333750"/>
          <a:ext cx="381000" cy="200025"/>
        </a:xfrm>
        <a:prstGeom prst="ellipse">
          <a:avLst/>
        </a:prstGeom>
        <a:noFill/>
        <a:ln w="9525" cap="rnd">
          <a:noFill/>
          <a:prstDash val="sysDot"/>
          <a:round/>
          <a:headEnd/>
          <a:tailEnd/>
        </a:ln>
      </xdr:spPr>
    </xdr:sp>
    <xdr:clientData/>
  </xdr:twoCellAnchor>
  <xdr:twoCellAnchor>
    <xdr:from>
      <xdr:col>10</xdr:col>
      <xdr:colOff>28575</xdr:colOff>
      <xdr:row>20</xdr:row>
      <xdr:rowOff>28575</xdr:rowOff>
    </xdr:from>
    <xdr:to>
      <xdr:col>10</xdr:col>
      <xdr:colOff>419100</xdr:colOff>
      <xdr:row>20</xdr:row>
      <xdr:rowOff>228600</xdr:rowOff>
    </xdr:to>
    <xdr:sp macro="" textlink="">
      <xdr:nvSpPr>
        <xdr:cNvPr id="8" name="Oval 10">
          <a:extLst>
            <a:ext uri="{FF2B5EF4-FFF2-40B4-BE49-F238E27FC236}">
              <a16:creationId xmlns:a16="http://schemas.microsoft.com/office/drawing/2014/main" id="{00000000-0008-0000-1000-000008000000}"/>
            </a:ext>
          </a:extLst>
        </xdr:cNvPr>
        <xdr:cNvSpPr>
          <a:spLocks noChangeArrowheads="1"/>
        </xdr:cNvSpPr>
      </xdr:nvSpPr>
      <xdr:spPr bwMode="auto">
        <a:xfrm>
          <a:off x="4419600" y="3581400"/>
          <a:ext cx="390525" cy="200025"/>
        </a:xfrm>
        <a:prstGeom prst="ellipse">
          <a:avLst/>
        </a:prstGeom>
        <a:noFill/>
        <a:ln w="9525" cap="rnd">
          <a:noFill/>
          <a:prstDash val="sysDot"/>
          <a:round/>
          <a:headEnd/>
          <a:tailEnd/>
        </a:ln>
      </xdr:spPr>
    </xdr:sp>
    <xdr:clientData/>
  </xdr:twoCellAnchor>
  <xdr:twoCellAnchor>
    <xdr:from>
      <xdr:col>10</xdr:col>
      <xdr:colOff>38100</xdr:colOff>
      <xdr:row>21</xdr:row>
      <xdr:rowOff>28575</xdr:rowOff>
    </xdr:from>
    <xdr:to>
      <xdr:col>10</xdr:col>
      <xdr:colOff>419100</xdr:colOff>
      <xdr:row>21</xdr:row>
      <xdr:rowOff>228600</xdr:rowOff>
    </xdr:to>
    <xdr:sp macro="" textlink="">
      <xdr:nvSpPr>
        <xdr:cNvPr id="9" name="Oval 11">
          <a:extLst>
            <a:ext uri="{FF2B5EF4-FFF2-40B4-BE49-F238E27FC236}">
              <a16:creationId xmlns:a16="http://schemas.microsoft.com/office/drawing/2014/main" id="{00000000-0008-0000-1000-000009000000}"/>
            </a:ext>
          </a:extLst>
        </xdr:cNvPr>
        <xdr:cNvSpPr>
          <a:spLocks noChangeArrowheads="1"/>
        </xdr:cNvSpPr>
      </xdr:nvSpPr>
      <xdr:spPr bwMode="auto">
        <a:xfrm>
          <a:off x="4429125" y="3829050"/>
          <a:ext cx="381000" cy="200025"/>
        </a:xfrm>
        <a:prstGeom prst="ellipse">
          <a:avLst/>
        </a:prstGeom>
        <a:noFill/>
        <a:ln w="9525" cap="rnd">
          <a:noFill/>
          <a:prstDash val="sysDot"/>
          <a:round/>
          <a:headEnd/>
          <a:tailEnd/>
        </a:ln>
      </xdr:spPr>
    </xdr:sp>
    <xdr:clientData/>
  </xdr:twoCellAnchor>
  <xdr:twoCellAnchor>
    <xdr:from>
      <xdr:col>10</xdr:col>
      <xdr:colOff>28575</xdr:colOff>
      <xdr:row>22</xdr:row>
      <xdr:rowOff>28575</xdr:rowOff>
    </xdr:from>
    <xdr:to>
      <xdr:col>10</xdr:col>
      <xdr:colOff>419100</xdr:colOff>
      <xdr:row>22</xdr:row>
      <xdr:rowOff>228600</xdr:rowOff>
    </xdr:to>
    <xdr:sp macro="" textlink="">
      <xdr:nvSpPr>
        <xdr:cNvPr id="10" name="Oval 12">
          <a:extLst>
            <a:ext uri="{FF2B5EF4-FFF2-40B4-BE49-F238E27FC236}">
              <a16:creationId xmlns:a16="http://schemas.microsoft.com/office/drawing/2014/main" id="{00000000-0008-0000-1000-00000A000000}"/>
            </a:ext>
          </a:extLst>
        </xdr:cNvPr>
        <xdr:cNvSpPr>
          <a:spLocks noChangeArrowheads="1"/>
        </xdr:cNvSpPr>
      </xdr:nvSpPr>
      <xdr:spPr bwMode="auto">
        <a:xfrm>
          <a:off x="4419600" y="4076700"/>
          <a:ext cx="390525" cy="200025"/>
        </a:xfrm>
        <a:prstGeom prst="ellipse">
          <a:avLst/>
        </a:prstGeom>
        <a:noFill/>
        <a:ln w="9525" cap="rnd">
          <a:noFill/>
          <a:prstDash val="sysDot"/>
          <a:round/>
          <a:headEnd/>
          <a:tailEnd/>
        </a:ln>
      </xdr:spPr>
    </xdr:sp>
    <xdr:clientData/>
  </xdr:twoCellAnchor>
  <xdr:twoCellAnchor>
    <xdr:from>
      <xdr:col>10</xdr:col>
      <xdr:colOff>38100</xdr:colOff>
      <xdr:row>23</xdr:row>
      <xdr:rowOff>28575</xdr:rowOff>
    </xdr:from>
    <xdr:to>
      <xdr:col>10</xdr:col>
      <xdr:colOff>419100</xdr:colOff>
      <xdr:row>23</xdr:row>
      <xdr:rowOff>228600</xdr:rowOff>
    </xdr:to>
    <xdr:sp macro="" textlink="">
      <xdr:nvSpPr>
        <xdr:cNvPr id="11" name="Oval 13">
          <a:extLst>
            <a:ext uri="{FF2B5EF4-FFF2-40B4-BE49-F238E27FC236}">
              <a16:creationId xmlns:a16="http://schemas.microsoft.com/office/drawing/2014/main" id="{00000000-0008-0000-1000-00000B000000}"/>
            </a:ext>
          </a:extLst>
        </xdr:cNvPr>
        <xdr:cNvSpPr>
          <a:spLocks noChangeArrowheads="1"/>
        </xdr:cNvSpPr>
      </xdr:nvSpPr>
      <xdr:spPr bwMode="auto">
        <a:xfrm>
          <a:off x="4429125" y="4324350"/>
          <a:ext cx="381000" cy="200025"/>
        </a:xfrm>
        <a:prstGeom prst="ellipse">
          <a:avLst/>
        </a:prstGeom>
        <a:noFill/>
        <a:ln w="9525" cap="rnd">
          <a:noFill/>
          <a:prstDash val="sysDot"/>
          <a:round/>
          <a:headEnd/>
          <a:tailEnd/>
        </a:ln>
      </xdr:spPr>
    </xdr:sp>
    <xdr:clientData/>
  </xdr:twoCellAnchor>
  <xdr:twoCellAnchor>
    <xdr:from>
      <xdr:col>10</xdr:col>
      <xdr:colOff>28575</xdr:colOff>
      <xdr:row>24</xdr:row>
      <xdr:rowOff>28575</xdr:rowOff>
    </xdr:from>
    <xdr:to>
      <xdr:col>10</xdr:col>
      <xdr:colOff>419100</xdr:colOff>
      <xdr:row>24</xdr:row>
      <xdr:rowOff>228600</xdr:rowOff>
    </xdr:to>
    <xdr:sp macro="" textlink="">
      <xdr:nvSpPr>
        <xdr:cNvPr id="12" name="Oval 14">
          <a:extLst>
            <a:ext uri="{FF2B5EF4-FFF2-40B4-BE49-F238E27FC236}">
              <a16:creationId xmlns:a16="http://schemas.microsoft.com/office/drawing/2014/main" id="{00000000-0008-0000-1000-00000C000000}"/>
            </a:ext>
          </a:extLst>
        </xdr:cNvPr>
        <xdr:cNvSpPr>
          <a:spLocks noChangeArrowheads="1"/>
        </xdr:cNvSpPr>
      </xdr:nvSpPr>
      <xdr:spPr bwMode="auto">
        <a:xfrm>
          <a:off x="4419600" y="4572000"/>
          <a:ext cx="390525" cy="200025"/>
        </a:xfrm>
        <a:prstGeom prst="ellipse">
          <a:avLst/>
        </a:prstGeom>
        <a:noFill/>
        <a:ln w="9525" cap="rnd">
          <a:noFill/>
          <a:prstDash val="sysDot"/>
          <a:round/>
          <a:headEnd/>
          <a:tailEnd/>
        </a:ln>
      </xdr:spPr>
    </xdr:sp>
    <xdr:clientData/>
  </xdr:twoCellAnchor>
  <xdr:twoCellAnchor>
    <xdr:from>
      <xdr:col>10</xdr:col>
      <xdr:colOff>38100</xdr:colOff>
      <xdr:row>25</xdr:row>
      <xdr:rowOff>28575</xdr:rowOff>
    </xdr:from>
    <xdr:to>
      <xdr:col>10</xdr:col>
      <xdr:colOff>419100</xdr:colOff>
      <xdr:row>25</xdr:row>
      <xdr:rowOff>228600</xdr:rowOff>
    </xdr:to>
    <xdr:sp macro="" textlink="">
      <xdr:nvSpPr>
        <xdr:cNvPr id="13" name="Oval 15">
          <a:extLst>
            <a:ext uri="{FF2B5EF4-FFF2-40B4-BE49-F238E27FC236}">
              <a16:creationId xmlns:a16="http://schemas.microsoft.com/office/drawing/2014/main" id="{00000000-0008-0000-1000-00000D000000}"/>
            </a:ext>
          </a:extLst>
        </xdr:cNvPr>
        <xdr:cNvSpPr>
          <a:spLocks noChangeArrowheads="1"/>
        </xdr:cNvSpPr>
      </xdr:nvSpPr>
      <xdr:spPr bwMode="auto">
        <a:xfrm>
          <a:off x="4429125" y="4819650"/>
          <a:ext cx="381000" cy="200025"/>
        </a:xfrm>
        <a:prstGeom prst="ellipse">
          <a:avLst/>
        </a:prstGeom>
        <a:noFill/>
        <a:ln w="9525" cap="rnd">
          <a:noFill/>
          <a:prstDash val="sysDot"/>
          <a:round/>
          <a:headEnd/>
          <a:tailEnd/>
        </a:ln>
      </xdr:spPr>
    </xdr:sp>
    <xdr:clientData/>
  </xdr:twoCellAnchor>
  <xdr:twoCellAnchor>
    <xdr:from>
      <xdr:col>10</xdr:col>
      <xdr:colOff>28575</xdr:colOff>
      <xdr:row>26</xdr:row>
      <xdr:rowOff>28575</xdr:rowOff>
    </xdr:from>
    <xdr:to>
      <xdr:col>10</xdr:col>
      <xdr:colOff>419100</xdr:colOff>
      <xdr:row>26</xdr:row>
      <xdr:rowOff>228600</xdr:rowOff>
    </xdr:to>
    <xdr:sp macro="" textlink="">
      <xdr:nvSpPr>
        <xdr:cNvPr id="14" name="Oval 16">
          <a:extLst>
            <a:ext uri="{FF2B5EF4-FFF2-40B4-BE49-F238E27FC236}">
              <a16:creationId xmlns:a16="http://schemas.microsoft.com/office/drawing/2014/main" id="{00000000-0008-0000-1000-00000E000000}"/>
            </a:ext>
          </a:extLst>
        </xdr:cNvPr>
        <xdr:cNvSpPr>
          <a:spLocks noChangeArrowheads="1"/>
        </xdr:cNvSpPr>
      </xdr:nvSpPr>
      <xdr:spPr bwMode="auto">
        <a:xfrm>
          <a:off x="4419600" y="5067300"/>
          <a:ext cx="390525" cy="200025"/>
        </a:xfrm>
        <a:prstGeom prst="ellipse">
          <a:avLst/>
        </a:prstGeom>
        <a:noFill/>
        <a:ln w="9525" cap="rnd">
          <a:noFill/>
          <a:prstDash val="sysDot"/>
          <a:round/>
          <a:headEnd/>
          <a:tailEnd/>
        </a:ln>
      </xdr:spPr>
    </xdr:sp>
    <xdr:clientData/>
  </xdr:twoCellAnchor>
  <xdr:twoCellAnchor>
    <xdr:from>
      <xdr:col>10</xdr:col>
      <xdr:colOff>38100</xdr:colOff>
      <xdr:row>27</xdr:row>
      <xdr:rowOff>28575</xdr:rowOff>
    </xdr:from>
    <xdr:to>
      <xdr:col>10</xdr:col>
      <xdr:colOff>419100</xdr:colOff>
      <xdr:row>27</xdr:row>
      <xdr:rowOff>228600</xdr:rowOff>
    </xdr:to>
    <xdr:sp macro="" textlink="">
      <xdr:nvSpPr>
        <xdr:cNvPr id="15" name="Oval 17">
          <a:extLst>
            <a:ext uri="{FF2B5EF4-FFF2-40B4-BE49-F238E27FC236}">
              <a16:creationId xmlns:a16="http://schemas.microsoft.com/office/drawing/2014/main" id="{00000000-0008-0000-1000-00000F000000}"/>
            </a:ext>
          </a:extLst>
        </xdr:cNvPr>
        <xdr:cNvSpPr>
          <a:spLocks noChangeArrowheads="1"/>
        </xdr:cNvSpPr>
      </xdr:nvSpPr>
      <xdr:spPr bwMode="auto">
        <a:xfrm>
          <a:off x="4429125" y="5314950"/>
          <a:ext cx="381000" cy="200025"/>
        </a:xfrm>
        <a:prstGeom prst="ellipse">
          <a:avLst/>
        </a:prstGeom>
        <a:noFill/>
        <a:ln w="9525" cap="rnd">
          <a:noFill/>
          <a:prstDash val="sysDot"/>
          <a:round/>
          <a:headEnd/>
          <a:tailEnd/>
        </a:ln>
      </xdr:spPr>
    </xdr:sp>
    <xdr:clientData/>
  </xdr:twoCellAnchor>
  <xdr:twoCellAnchor>
    <xdr:from>
      <xdr:col>10</xdr:col>
      <xdr:colOff>28575</xdr:colOff>
      <xdr:row>28</xdr:row>
      <xdr:rowOff>28575</xdr:rowOff>
    </xdr:from>
    <xdr:to>
      <xdr:col>10</xdr:col>
      <xdr:colOff>419100</xdr:colOff>
      <xdr:row>28</xdr:row>
      <xdr:rowOff>228600</xdr:rowOff>
    </xdr:to>
    <xdr:sp macro="" textlink="">
      <xdr:nvSpPr>
        <xdr:cNvPr id="16" name="Oval 18">
          <a:extLst>
            <a:ext uri="{FF2B5EF4-FFF2-40B4-BE49-F238E27FC236}">
              <a16:creationId xmlns:a16="http://schemas.microsoft.com/office/drawing/2014/main" id="{00000000-0008-0000-1000-000010000000}"/>
            </a:ext>
          </a:extLst>
        </xdr:cNvPr>
        <xdr:cNvSpPr>
          <a:spLocks noChangeArrowheads="1"/>
        </xdr:cNvSpPr>
      </xdr:nvSpPr>
      <xdr:spPr bwMode="auto">
        <a:xfrm>
          <a:off x="4419600" y="5562600"/>
          <a:ext cx="390525" cy="200025"/>
        </a:xfrm>
        <a:prstGeom prst="ellipse">
          <a:avLst/>
        </a:prstGeom>
        <a:noFill/>
        <a:ln w="9525" cap="rnd">
          <a:noFill/>
          <a:prstDash val="sysDot"/>
          <a:round/>
          <a:headEnd/>
          <a:tailEnd/>
        </a:ln>
      </xdr:spPr>
    </xdr:sp>
    <xdr:clientData/>
  </xdr:twoCellAnchor>
  <xdr:twoCellAnchor>
    <xdr:from>
      <xdr:col>10</xdr:col>
      <xdr:colOff>38100</xdr:colOff>
      <xdr:row>29</xdr:row>
      <xdr:rowOff>28575</xdr:rowOff>
    </xdr:from>
    <xdr:to>
      <xdr:col>10</xdr:col>
      <xdr:colOff>419100</xdr:colOff>
      <xdr:row>29</xdr:row>
      <xdr:rowOff>228600</xdr:rowOff>
    </xdr:to>
    <xdr:sp macro="" textlink="">
      <xdr:nvSpPr>
        <xdr:cNvPr id="17" name="Oval 19">
          <a:extLst>
            <a:ext uri="{FF2B5EF4-FFF2-40B4-BE49-F238E27FC236}">
              <a16:creationId xmlns:a16="http://schemas.microsoft.com/office/drawing/2014/main" id="{00000000-0008-0000-1000-000011000000}"/>
            </a:ext>
          </a:extLst>
        </xdr:cNvPr>
        <xdr:cNvSpPr>
          <a:spLocks noChangeArrowheads="1"/>
        </xdr:cNvSpPr>
      </xdr:nvSpPr>
      <xdr:spPr bwMode="auto">
        <a:xfrm>
          <a:off x="4429125" y="5810250"/>
          <a:ext cx="381000" cy="200025"/>
        </a:xfrm>
        <a:prstGeom prst="ellipse">
          <a:avLst/>
        </a:prstGeom>
        <a:noFill/>
        <a:ln w="9525" cap="rnd">
          <a:noFill/>
          <a:prstDash val="sysDot"/>
          <a:round/>
          <a:headEnd/>
          <a:tailEnd/>
        </a:ln>
      </xdr:spPr>
    </xdr:sp>
    <xdr:clientData/>
  </xdr:twoCellAnchor>
  <xdr:twoCellAnchor>
    <xdr:from>
      <xdr:col>10</xdr:col>
      <xdr:colOff>28575</xdr:colOff>
      <xdr:row>30</xdr:row>
      <xdr:rowOff>28575</xdr:rowOff>
    </xdr:from>
    <xdr:to>
      <xdr:col>10</xdr:col>
      <xdr:colOff>419100</xdr:colOff>
      <xdr:row>30</xdr:row>
      <xdr:rowOff>228600</xdr:rowOff>
    </xdr:to>
    <xdr:sp macro="" textlink="">
      <xdr:nvSpPr>
        <xdr:cNvPr id="18" name="Oval 20">
          <a:extLst>
            <a:ext uri="{FF2B5EF4-FFF2-40B4-BE49-F238E27FC236}">
              <a16:creationId xmlns:a16="http://schemas.microsoft.com/office/drawing/2014/main" id="{00000000-0008-0000-1000-000012000000}"/>
            </a:ext>
          </a:extLst>
        </xdr:cNvPr>
        <xdr:cNvSpPr>
          <a:spLocks noChangeArrowheads="1"/>
        </xdr:cNvSpPr>
      </xdr:nvSpPr>
      <xdr:spPr bwMode="auto">
        <a:xfrm>
          <a:off x="4419600" y="6057900"/>
          <a:ext cx="390525" cy="200025"/>
        </a:xfrm>
        <a:prstGeom prst="ellipse">
          <a:avLst/>
        </a:prstGeom>
        <a:noFill/>
        <a:ln w="9525" cap="rnd">
          <a:noFill/>
          <a:prstDash val="sysDot"/>
          <a:round/>
          <a:headEnd/>
          <a:tailEnd/>
        </a:ln>
      </xdr:spPr>
    </xdr:sp>
    <xdr:clientData/>
  </xdr:twoCellAnchor>
  <xdr:twoCellAnchor>
    <xdr:from>
      <xdr:col>10</xdr:col>
      <xdr:colOff>38100</xdr:colOff>
      <xdr:row>31</xdr:row>
      <xdr:rowOff>28575</xdr:rowOff>
    </xdr:from>
    <xdr:to>
      <xdr:col>10</xdr:col>
      <xdr:colOff>419100</xdr:colOff>
      <xdr:row>31</xdr:row>
      <xdr:rowOff>228600</xdr:rowOff>
    </xdr:to>
    <xdr:sp macro="" textlink="">
      <xdr:nvSpPr>
        <xdr:cNvPr id="19" name="Oval 21">
          <a:extLst>
            <a:ext uri="{FF2B5EF4-FFF2-40B4-BE49-F238E27FC236}">
              <a16:creationId xmlns:a16="http://schemas.microsoft.com/office/drawing/2014/main" id="{00000000-0008-0000-1000-000013000000}"/>
            </a:ext>
          </a:extLst>
        </xdr:cNvPr>
        <xdr:cNvSpPr>
          <a:spLocks noChangeArrowheads="1"/>
        </xdr:cNvSpPr>
      </xdr:nvSpPr>
      <xdr:spPr bwMode="auto">
        <a:xfrm>
          <a:off x="4429125" y="6305550"/>
          <a:ext cx="381000" cy="200025"/>
        </a:xfrm>
        <a:prstGeom prst="ellipse">
          <a:avLst/>
        </a:prstGeom>
        <a:noFill/>
        <a:ln w="9525" cap="rnd">
          <a:noFill/>
          <a:prstDash val="sysDot"/>
          <a:round/>
          <a:headEnd/>
          <a:tailEnd/>
        </a:ln>
      </xdr:spPr>
    </xdr:sp>
    <xdr:clientData/>
  </xdr:twoCellAnchor>
  <xdr:twoCellAnchor>
    <xdr:from>
      <xdr:col>9</xdr:col>
      <xdr:colOff>28575</xdr:colOff>
      <xdr:row>12</xdr:row>
      <xdr:rowOff>9525</xdr:rowOff>
    </xdr:from>
    <xdr:to>
      <xdr:col>9</xdr:col>
      <xdr:colOff>228600</xdr:colOff>
      <xdr:row>13</xdr:row>
      <xdr:rowOff>238125</xdr:rowOff>
    </xdr:to>
    <xdr:sp macro="" textlink="">
      <xdr:nvSpPr>
        <xdr:cNvPr id="20" name="Oval 22">
          <a:extLst>
            <a:ext uri="{FF2B5EF4-FFF2-40B4-BE49-F238E27FC236}">
              <a16:creationId xmlns:a16="http://schemas.microsoft.com/office/drawing/2014/main" id="{00000000-0008-0000-1000-000014000000}"/>
            </a:ext>
          </a:extLst>
        </xdr:cNvPr>
        <xdr:cNvSpPr>
          <a:spLocks noChangeArrowheads="1"/>
        </xdr:cNvSpPr>
      </xdr:nvSpPr>
      <xdr:spPr bwMode="auto">
        <a:xfrm>
          <a:off x="4162425" y="1581150"/>
          <a:ext cx="200025" cy="476250"/>
        </a:xfrm>
        <a:prstGeom prst="ellipse">
          <a:avLst/>
        </a:prstGeom>
        <a:noFill/>
        <a:ln w="12700">
          <a:solidFill>
            <a:srgbClr val="000000"/>
          </a:solidFill>
          <a:round/>
          <a:headEnd/>
          <a:tailEnd/>
        </a:ln>
      </xdr:spPr>
    </xdr:sp>
    <xdr:clientData/>
  </xdr:twoCellAnchor>
  <xdr:twoCellAnchor>
    <xdr:from>
      <xdr:col>9</xdr:col>
      <xdr:colOff>19050</xdr:colOff>
      <xdr:row>14</xdr:row>
      <xdr:rowOff>9525</xdr:rowOff>
    </xdr:from>
    <xdr:to>
      <xdr:col>9</xdr:col>
      <xdr:colOff>219075</xdr:colOff>
      <xdr:row>15</xdr:row>
      <xdr:rowOff>238125</xdr:rowOff>
    </xdr:to>
    <xdr:sp macro="" textlink="">
      <xdr:nvSpPr>
        <xdr:cNvPr id="21" name="Oval 44">
          <a:extLst>
            <a:ext uri="{FF2B5EF4-FFF2-40B4-BE49-F238E27FC236}">
              <a16:creationId xmlns:a16="http://schemas.microsoft.com/office/drawing/2014/main" id="{00000000-0008-0000-1000-000015000000}"/>
            </a:ext>
          </a:extLst>
        </xdr:cNvPr>
        <xdr:cNvSpPr>
          <a:spLocks noChangeArrowheads="1"/>
        </xdr:cNvSpPr>
      </xdr:nvSpPr>
      <xdr:spPr bwMode="auto">
        <a:xfrm>
          <a:off x="4152900" y="2076450"/>
          <a:ext cx="200025" cy="476250"/>
        </a:xfrm>
        <a:prstGeom prst="ellipse">
          <a:avLst/>
        </a:prstGeom>
        <a:noFill/>
        <a:ln w="12700">
          <a:solidFill>
            <a:srgbClr val="000000"/>
          </a:solidFill>
          <a:round/>
          <a:headEnd/>
          <a:tailEnd/>
        </a:ln>
      </xdr:spPr>
    </xdr:sp>
    <xdr:clientData/>
  </xdr:twoCellAnchor>
  <xdr:twoCellAnchor>
    <xdr:from>
      <xdr:col>9</xdr:col>
      <xdr:colOff>28575</xdr:colOff>
      <xdr:row>16</xdr:row>
      <xdr:rowOff>19050</xdr:rowOff>
    </xdr:from>
    <xdr:to>
      <xdr:col>9</xdr:col>
      <xdr:colOff>228600</xdr:colOff>
      <xdr:row>18</xdr:row>
      <xdr:rowOff>0</xdr:rowOff>
    </xdr:to>
    <xdr:sp macro="" textlink="">
      <xdr:nvSpPr>
        <xdr:cNvPr id="22" name="Oval 47">
          <a:extLst>
            <a:ext uri="{FF2B5EF4-FFF2-40B4-BE49-F238E27FC236}">
              <a16:creationId xmlns:a16="http://schemas.microsoft.com/office/drawing/2014/main" id="{00000000-0008-0000-1000-000016000000}"/>
            </a:ext>
          </a:extLst>
        </xdr:cNvPr>
        <xdr:cNvSpPr>
          <a:spLocks noChangeArrowheads="1"/>
        </xdr:cNvSpPr>
      </xdr:nvSpPr>
      <xdr:spPr bwMode="auto">
        <a:xfrm>
          <a:off x="4162425" y="2581275"/>
          <a:ext cx="200025" cy="476250"/>
        </a:xfrm>
        <a:prstGeom prst="ellipse">
          <a:avLst/>
        </a:prstGeom>
        <a:noFill/>
        <a:ln w="12700">
          <a:solidFill>
            <a:srgbClr val="000000"/>
          </a:solidFill>
          <a:round/>
          <a:headEnd/>
          <a:tailEnd/>
        </a:ln>
      </xdr:spPr>
    </xdr:sp>
    <xdr:clientData/>
  </xdr:twoCellAnchor>
  <xdr:twoCellAnchor>
    <xdr:from>
      <xdr:col>9</xdr:col>
      <xdr:colOff>38100</xdr:colOff>
      <xdr:row>18</xdr:row>
      <xdr:rowOff>9525</xdr:rowOff>
    </xdr:from>
    <xdr:to>
      <xdr:col>9</xdr:col>
      <xdr:colOff>238125</xdr:colOff>
      <xdr:row>19</xdr:row>
      <xdr:rowOff>238125</xdr:rowOff>
    </xdr:to>
    <xdr:sp macro="" textlink="">
      <xdr:nvSpPr>
        <xdr:cNvPr id="23" name="Oval 50">
          <a:extLst>
            <a:ext uri="{FF2B5EF4-FFF2-40B4-BE49-F238E27FC236}">
              <a16:creationId xmlns:a16="http://schemas.microsoft.com/office/drawing/2014/main" id="{00000000-0008-0000-1000-000017000000}"/>
            </a:ext>
          </a:extLst>
        </xdr:cNvPr>
        <xdr:cNvSpPr>
          <a:spLocks noChangeArrowheads="1"/>
        </xdr:cNvSpPr>
      </xdr:nvSpPr>
      <xdr:spPr bwMode="auto">
        <a:xfrm>
          <a:off x="4171950" y="3067050"/>
          <a:ext cx="200025" cy="476250"/>
        </a:xfrm>
        <a:prstGeom prst="ellipse">
          <a:avLst/>
        </a:prstGeom>
        <a:noFill/>
        <a:ln w="12700">
          <a:solidFill>
            <a:srgbClr val="000000"/>
          </a:solidFill>
          <a:round/>
          <a:headEnd/>
          <a:tailEnd/>
        </a:ln>
      </xdr:spPr>
    </xdr:sp>
    <xdr:clientData/>
  </xdr:twoCellAnchor>
  <xdr:twoCellAnchor>
    <xdr:from>
      <xdr:col>9</xdr:col>
      <xdr:colOff>28575</xdr:colOff>
      <xdr:row>20</xdr:row>
      <xdr:rowOff>9525</xdr:rowOff>
    </xdr:from>
    <xdr:to>
      <xdr:col>9</xdr:col>
      <xdr:colOff>228600</xdr:colOff>
      <xdr:row>21</xdr:row>
      <xdr:rowOff>238125</xdr:rowOff>
    </xdr:to>
    <xdr:sp macro="" textlink="">
      <xdr:nvSpPr>
        <xdr:cNvPr id="24" name="Oval 53">
          <a:extLst>
            <a:ext uri="{FF2B5EF4-FFF2-40B4-BE49-F238E27FC236}">
              <a16:creationId xmlns:a16="http://schemas.microsoft.com/office/drawing/2014/main" id="{00000000-0008-0000-1000-000018000000}"/>
            </a:ext>
          </a:extLst>
        </xdr:cNvPr>
        <xdr:cNvSpPr>
          <a:spLocks noChangeArrowheads="1"/>
        </xdr:cNvSpPr>
      </xdr:nvSpPr>
      <xdr:spPr bwMode="auto">
        <a:xfrm>
          <a:off x="4162425" y="3562350"/>
          <a:ext cx="200025" cy="476250"/>
        </a:xfrm>
        <a:prstGeom prst="ellipse">
          <a:avLst/>
        </a:prstGeom>
        <a:noFill/>
        <a:ln w="12700">
          <a:solidFill>
            <a:srgbClr val="000000"/>
          </a:solidFill>
          <a:round/>
          <a:headEnd/>
          <a:tailEnd/>
        </a:ln>
      </xdr:spPr>
    </xdr:sp>
    <xdr:clientData/>
  </xdr:twoCellAnchor>
  <xdr:twoCellAnchor>
    <xdr:from>
      <xdr:col>9</xdr:col>
      <xdr:colOff>28575</xdr:colOff>
      <xdr:row>22</xdr:row>
      <xdr:rowOff>0</xdr:rowOff>
    </xdr:from>
    <xdr:to>
      <xdr:col>9</xdr:col>
      <xdr:colOff>228600</xdr:colOff>
      <xdr:row>23</xdr:row>
      <xdr:rowOff>228600</xdr:rowOff>
    </xdr:to>
    <xdr:sp macro="" textlink="">
      <xdr:nvSpPr>
        <xdr:cNvPr id="25" name="Oval 56">
          <a:extLst>
            <a:ext uri="{FF2B5EF4-FFF2-40B4-BE49-F238E27FC236}">
              <a16:creationId xmlns:a16="http://schemas.microsoft.com/office/drawing/2014/main" id="{00000000-0008-0000-1000-000019000000}"/>
            </a:ext>
          </a:extLst>
        </xdr:cNvPr>
        <xdr:cNvSpPr>
          <a:spLocks noChangeArrowheads="1"/>
        </xdr:cNvSpPr>
      </xdr:nvSpPr>
      <xdr:spPr bwMode="auto">
        <a:xfrm>
          <a:off x="4162425" y="4048125"/>
          <a:ext cx="200025" cy="476250"/>
        </a:xfrm>
        <a:prstGeom prst="ellipse">
          <a:avLst/>
        </a:prstGeom>
        <a:noFill/>
        <a:ln w="12700">
          <a:solidFill>
            <a:srgbClr val="000000"/>
          </a:solidFill>
          <a:round/>
          <a:headEnd/>
          <a:tailEnd/>
        </a:ln>
      </xdr:spPr>
    </xdr:sp>
    <xdr:clientData/>
  </xdr:twoCellAnchor>
  <xdr:twoCellAnchor>
    <xdr:from>
      <xdr:col>9</xdr:col>
      <xdr:colOff>28575</xdr:colOff>
      <xdr:row>24</xdr:row>
      <xdr:rowOff>19050</xdr:rowOff>
    </xdr:from>
    <xdr:to>
      <xdr:col>9</xdr:col>
      <xdr:colOff>228600</xdr:colOff>
      <xdr:row>26</xdr:row>
      <xdr:rowOff>0</xdr:rowOff>
    </xdr:to>
    <xdr:sp macro="" textlink="">
      <xdr:nvSpPr>
        <xdr:cNvPr id="26" name="Oval 59">
          <a:extLst>
            <a:ext uri="{FF2B5EF4-FFF2-40B4-BE49-F238E27FC236}">
              <a16:creationId xmlns:a16="http://schemas.microsoft.com/office/drawing/2014/main" id="{00000000-0008-0000-1000-00001A000000}"/>
            </a:ext>
          </a:extLst>
        </xdr:cNvPr>
        <xdr:cNvSpPr>
          <a:spLocks noChangeArrowheads="1"/>
        </xdr:cNvSpPr>
      </xdr:nvSpPr>
      <xdr:spPr bwMode="auto">
        <a:xfrm>
          <a:off x="4162425" y="4562475"/>
          <a:ext cx="200025" cy="476250"/>
        </a:xfrm>
        <a:prstGeom prst="ellipse">
          <a:avLst/>
        </a:prstGeom>
        <a:noFill/>
        <a:ln w="12700">
          <a:solidFill>
            <a:srgbClr val="000000"/>
          </a:solidFill>
          <a:round/>
          <a:headEnd/>
          <a:tailEnd/>
        </a:ln>
      </xdr:spPr>
    </xdr:sp>
    <xdr:clientData/>
  </xdr:twoCellAnchor>
  <xdr:twoCellAnchor>
    <xdr:from>
      <xdr:col>9</xdr:col>
      <xdr:colOff>19050</xdr:colOff>
      <xdr:row>26</xdr:row>
      <xdr:rowOff>9525</xdr:rowOff>
    </xdr:from>
    <xdr:to>
      <xdr:col>9</xdr:col>
      <xdr:colOff>219075</xdr:colOff>
      <xdr:row>27</xdr:row>
      <xdr:rowOff>238125</xdr:rowOff>
    </xdr:to>
    <xdr:sp macro="" textlink="">
      <xdr:nvSpPr>
        <xdr:cNvPr id="27" name="Oval 62">
          <a:extLst>
            <a:ext uri="{FF2B5EF4-FFF2-40B4-BE49-F238E27FC236}">
              <a16:creationId xmlns:a16="http://schemas.microsoft.com/office/drawing/2014/main" id="{00000000-0008-0000-1000-00001B000000}"/>
            </a:ext>
          </a:extLst>
        </xdr:cNvPr>
        <xdr:cNvSpPr>
          <a:spLocks noChangeArrowheads="1"/>
        </xdr:cNvSpPr>
      </xdr:nvSpPr>
      <xdr:spPr bwMode="auto">
        <a:xfrm>
          <a:off x="4152900" y="5048250"/>
          <a:ext cx="200025" cy="476250"/>
        </a:xfrm>
        <a:prstGeom prst="ellipse">
          <a:avLst/>
        </a:prstGeom>
        <a:noFill/>
        <a:ln w="12700">
          <a:solidFill>
            <a:srgbClr val="000000"/>
          </a:solidFill>
          <a:round/>
          <a:headEnd/>
          <a:tailEnd/>
        </a:ln>
      </xdr:spPr>
    </xdr:sp>
    <xdr:clientData/>
  </xdr:twoCellAnchor>
  <xdr:twoCellAnchor>
    <xdr:from>
      <xdr:col>9</xdr:col>
      <xdr:colOff>38100</xdr:colOff>
      <xdr:row>28</xdr:row>
      <xdr:rowOff>0</xdr:rowOff>
    </xdr:from>
    <xdr:to>
      <xdr:col>9</xdr:col>
      <xdr:colOff>238125</xdr:colOff>
      <xdr:row>29</xdr:row>
      <xdr:rowOff>228600</xdr:rowOff>
    </xdr:to>
    <xdr:sp macro="" textlink="">
      <xdr:nvSpPr>
        <xdr:cNvPr id="28" name="Oval 65">
          <a:extLst>
            <a:ext uri="{FF2B5EF4-FFF2-40B4-BE49-F238E27FC236}">
              <a16:creationId xmlns:a16="http://schemas.microsoft.com/office/drawing/2014/main" id="{00000000-0008-0000-1000-00001C000000}"/>
            </a:ext>
          </a:extLst>
        </xdr:cNvPr>
        <xdr:cNvSpPr>
          <a:spLocks noChangeArrowheads="1"/>
        </xdr:cNvSpPr>
      </xdr:nvSpPr>
      <xdr:spPr bwMode="auto">
        <a:xfrm>
          <a:off x="4171950" y="5534025"/>
          <a:ext cx="200025" cy="476250"/>
        </a:xfrm>
        <a:prstGeom prst="ellipse">
          <a:avLst/>
        </a:prstGeom>
        <a:noFill/>
        <a:ln w="12700">
          <a:solidFill>
            <a:srgbClr val="000000"/>
          </a:solidFill>
          <a:round/>
          <a:headEnd/>
          <a:tailEnd/>
        </a:ln>
      </xdr:spPr>
    </xdr:sp>
    <xdr:clientData/>
  </xdr:twoCellAnchor>
  <xdr:twoCellAnchor>
    <xdr:from>
      <xdr:col>9</xdr:col>
      <xdr:colOff>28575</xdr:colOff>
      <xdr:row>30</xdr:row>
      <xdr:rowOff>19050</xdr:rowOff>
    </xdr:from>
    <xdr:to>
      <xdr:col>9</xdr:col>
      <xdr:colOff>228600</xdr:colOff>
      <xdr:row>32</xdr:row>
      <xdr:rowOff>0</xdr:rowOff>
    </xdr:to>
    <xdr:sp macro="" textlink="">
      <xdr:nvSpPr>
        <xdr:cNvPr id="29" name="Oval 68">
          <a:extLst>
            <a:ext uri="{FF2B5EF4-FFF2-40B4-BE49-F238E27FC236}">
              <a16:creationId xmlns:a16="http://schemas.microsoft.com/office/drawing/2014/main" id="{00000000-0008-0000-1000-00001D000000}"/>
            </a:ext>
          </a:extLst>
        </xdr:cNvPr>
        <xdr:cNvSpPr>
          <a:spLocks noChangeArrowheads="1"/>
        </xdr:cNvSpPr>
      </xdr:nvSpPr>
      <xdr:spPr bwMode="auto">
        <a:xfrm>
          <a:off x="4162425" y="6048375"/>
          <a:ext cx="200025" cy="476250"/>
        </a:xfrm>
        <a:prstGeom prst="ellipse">
          <a:avLst/>
        </a:prstGeom>
        <a:noFill/>
        <a:ln w="12700">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0" name="Line 2">
          <a:extLst>
            <a:ext uri="{FF2B5EF4-FFF2-40B4-BE49-F238E27FC236}">
              <a16:creationId xmlns:a16="http://schemas.microsoft.com/office/drawing/2014/main" id="{00000000-0008-0000-1000-00001E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1" name="Line 2">
          <a:extLst>
            <a:ext uri="{FF2B5EF4-FFF2-40B4-BE49-F238E27FC236}">
              <a16:creationId xmlns:a16="http://schemas.microsoft.com/office/drawing/2014/main" id="{00000000-0008-0000-1000-00001F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2" name="Line 2">
          <a:extLst>
            <a:ext uri="{FF2B5EF4-FFF2-40B4-BE49-F238E27FC236}">
              <a16:creationId xmlns:a16="http://schemas.microsoft.com/office/drawing/2014/main" id="{00000000-0008-0000-1000-000020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28575</xdr:colOff>
      <xdr:row>12</xdr:row>
      <xdr:rowOff>28575</xdr:rowOff>
    </xdr:from>
    <xdr:to>
      <xdr:col>10</xdr:col>
      <xdr:colOff>419100</xdr:colOff>
      <xdr:row>12</xdr:row>
      <xdr:rowOff>228600</xdr:rowOff>
    </xdr:to>
    <xdr:sp macro="" textlink="">
      <xdr:nvSpPr>
        <xdr:cNvPr id="2" name="Oval 1">
          <a:extLst>
            <a:ext uri="{FF2B5EF4-FFF2-40B4-BE49-F238E27FC236}">
              <a16:creationId xmlns:a16="http://schemas.microsoft.com/office/drawing/2014/main" id="{00000000-0008-0000-1100-000002000000}"/>
            </a:ext>
          </a:extLst>
        </xdr:cNvPr>
        <xdr:cNvSpPr>
          <a:spLocks noChangeArrowheads="1"/>
        </xdr:cNvSpPr>
      </xdr:nvSpPr>
      <xdr:spPr bwMode="auto">
        <a:xfrm>
          <a:off x="4419600" y="1600200"/>
          <a:ext cx="390525" cy="200025"/>
        </a:xfrm>
        <a:prstGeom prst="ellipse">
          <a:avLst/>
        </a:prstGeom>
        <a:noFill/>
        <a:ln w="9525" cap="rnd">
          <a:noFill/>
          <a:prstDash val="sysDot"/>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 name="Line 2">
          <a:extLst>
            <a:ext uri="{FF2B5EF4-FFF2-40B4-BE49-F238E27FC236}">
              <a16:creationId xmlns:a16="http://schemas.microsoft.com/office/drawing/2014/main" id="{00000000-0008-0000-1100-000003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10</xdr:col>
      <xdr:colOff>38100</xdr:colOff>
      <xdr:row>13</xdr:row>
      <xdr:rowOff>28575</xdr:rowOff>
    </xdr:from>
    <xdr:to>
      <xdr:col>10</xdr:col>
      <xdr:colOff>419100</xdr:colOff>
      <xdr:row>13</xdr:row>
      <xdr:rowOff>228600</xdr:rowOff>
    </xdr:to>
    <xdr:sp macro="" textlink="">
      <xdr:nvSpPr>
        <xdr:cNvPr id="4" name="Oval 3">
          <a:extLst>
            <a:ext uri="{FF2B5EF4-FFF2-40B4-BE49-F238E27FC236}">
              <a16:creationId xmlns:a16="http://schemas.microsoft.com/office/drawing/2014/main" id="{00000000-0008-0000-1100-000004000000}"/>
            </a:ext>
          </a:extLst>
        </xdr:cNvPr>
        <xdr:cNvSpPr>
          <a:spLocks noChangeArrowheads="1"/>
        </xdr:cNvSpPr>
      </xdr:nvSpPr>
      <xdr:spPr bwMode="auto">
        <a:xfrm>
          <a:off x="4429125" y="1847850"/>
          <a:ext cx="381000" cy="200025"/>
        </a:xfrm>
        <a:prstGeom prst="ellipse">
          <a:avLst/>
        </a:prstGeom>
        <a:noFill/>
        <a:ln w="9525" cap="rnd">
          <a:noFill/>
          <a:prstDash val="sysDot"/>
          <a:round/>
          <a:headEnd/>
          <a:tailEnd/>
        </a:ln>
      </xdr:spPr>
    </xdr:sp>
    <xdr:clientData/>
  </xdr:twoCellAnchor>
  <xdr:twoCellAnchor>
    <xdr:from>
      <xdr:col>10</xdr:col>
      <xdr:colOff>38100</xdr:colOff>
      <xdr:row>17</xdr:row>
      <xdr:rowOff>28575</xdr:rowOff>
    </xdr:from>
    <xdr:to>
      <xdr:col>10</xdr:col>
      <xdr:colOff>419100</xdr:colOff>
      <xdr:row>17</xdr:row>
      <xdr:rowOff>228600</xdr:rowOff>
    </xdr:to>
    <xdr:sp macro="" textlink="">
      <xdr:nvSpPr>
        <xdr:cNvPr id="5" name="Oval 7">
          <a:extLst>
            <a:ext uri="{FF2B5EF4-FFF2-40B4-BE49-F238E27FC236}">
              <a16:creationId xmlns:a16="http://schemas.microsoft.com/office/drawing/2014/main" id="{00000000-0008-0000-1100-000005000000}"/>
            </a:ext>
          </a:extLst>
        </xdr:cNvPr>
        <xdr:cNvSpPr>
          <a:spLocks noChangeArrowheads="1"/>
        </xdr:cNvSpPr>
      </xdr:nvSpPr>
      <xdr:spPr bwMode="auto">
        <a:xfrm>
          <a:off x="4429125" y="2838450"/>
          <a:ext cx="381000" cy="200025"/>
        </a:xfrm>
        <a:prstGeom prst="ellipse">
          <a:avLst/>
        </a:prstGeom>
        <a:noFill/>
        <a:ln w="9525" cap="rnd">
          <a:noFill/>
          <a:prstDash val="sysDot"/>
          <a:round/>
          <a:headEnd/>
          <a:tailEnd/>
        </a:ln>
      </xdr:spPr>
    </xdr:sp>
    <xdr:clientData/>
  </xdr:twoCellAnchor>
  <xdr:twoCellAnchor>
    <xdr:from>
      <xdr:col>10</xdr:col>
      <xdr:colOff>28575</xdr:colOff>
      <xdr:row>18</xdr:row>
      <xdr:rowOff>28575</xdr:rowOff>
    </xdr:from>
    <xdr:to>
      <xdr:col>10</xdr:col>
      <xdr:colOff>419100</xdr:colOff>
      <xdr:row>18</xdr:row>
      <xdr:rowOff>228600</xdr:rowOff>
    </xdr:to>
    <xdr:sp macro="" textlink="">
      <xdr:nvSpPr>
        <xdr:cNvPr id="6" name="Oval 8">
          <a:extLst>
            <a:ext uri="{FF2B5EF4-FFF2-40B4-BE49-F238E27FC236}">
              <a16:creationId xmlns:a16="http://schemas.microsoft.com/office/drawing/2014/main" id="{00000000-0008-0000-1100-000006000000}"/>
            </a:ext>
          </a:extLst>
        </xdr:cNvPr>
        <xdr:cNvSpPr>
          <a:spLocks noChangeArrowheads="1"/>
        </xdr:cNvSpPr>
      </xdr:nvSpPr>
      <xdr:spPr bwMode="auto">
        <a:xfrm>
          <a:off x="4419600" y="3086100"/>
          <a:ext cx="390525" cy="200025"/>
        </a:xfrm>
        <a:prstGeom prst="ellipse">
          <a:avLst/>
        </a:prstGeom>
        <a:noFill/>
        <a:ln w="9525" cap="rnd">
          <a:noFill/>
          <a:prstDash val="sysDot"/>
          <a:round/>
          <a:headEnd/>
          <a:tailEnd/>
        </a:ln>
      </xdr:spPr>
    </xdr:sp>
    <xdr:clientData/>
  </xdr:twoCellAnchor>
  <xdr:twoCellAnchor>
    <xdr:from>
      <xdr:col>10</xdr:col>
      <xdr:colOff>38100</xdr:colOff>
      <xdr:row>19</xdr:row>
      <xdr:rowOff>28575</xdr:rowOff>
    </xdr:from>
    <xdr:to>
      <xdr:col>10</xdr:col>
      <xdr:colOff>419100</xdr:colOff>
      <xdr:row>19</xdr:row>
      <xdr:rowOff>228600</xdr:rowOff>
    </xdr:to>
    <xdr:sp macro="" textlink="">
      <xdr:nvSpPr>
        <xdr:cNvPr id="7" name="Oval 9">
          <a:extLst>
            <a:ext uri="{FF2B5EF4-FFF2-40B4-BE49-F238E27FC236}">
              <a16:creationId xmlns:a16="http://schemas.microsoft.com/office/drawing/2014/main" id="{00000000-0008-0000-1100-000007000000}"/>
            </a:ext>
          </a:extLst>
        </xdr:cNvPr>
        <xdr:cNvSpPr>
          <a:spLocks noChangeArrowheads="1"/>
        </xdr:cNvSpPr>
      </xdr:nvSpPr>
      <xdr:spPr bwMode="auto">
        <a:xfrm>
          <a:off x="4429125" y="3333750"/>
          <a:ext cx="381000" cy="200025"/>
        </a:xfrm>
        <a:prstGeom prst="ellipse">
          <a:avLst/>
        </a:prstGeom>
        <a:noFill/>
        <a:ln w="9525" cap="rnd">
          <a:noFill/>
          <a:prstDash val="sysDot"/>
          <a:round/>
          <a:headEnd/>
          <a:tailEnd/>
        </a:ln>
      </xdr:spPr>
    </xdr:sp>
    <xdr:clientData/>
  </xdr:twoCellAnchor>
  <xdr:twoCellAnchor>
    <xdr:from>
      <xdr:col>10</xdr:col>
      <xdr:colOff>28575</xdr:colOff>
      <xdr:row>20</xdr:row>
      <xdr:rowOff>28575</xdr:rowOff>
    </xdr:from>
    <xdr:to>
      <xdr:col>10</xdr:col>
      <xdr:colOff>419100</xdr:colOff>
      <xdr:row>20</xdr:row>
      <xdr:rowOff>228600</xdr:rowOff>
    </xdr:to>
    <xdr:sp macro="" textlink="">
      <xdr:nvSpPr>
        <xdr:cNvPr id="8" name="Oval 10">
          <a:extLst>
            <a:ext uri="{FF2B5EF4-FFF2-40B4-BE49-F238E27FC236}">
              <a16:creationId xmlns:a16="http://schemas.microsoft.com/office/drawing/2014/main" id="{00000000-0008-0000-1100-000008000000}"/>
            </a:ext>
          </a:extLst>
        </xdr:cNvPr>
        <xdr:cNvSpPr>
          <a:spLocks noChangeArrowheads="1"/>
        </xdr:cNvSpPr>
      </xdr:nvSpPr>
      <xdr:spPr bwMode="auto">
        <a:xfrm>
          <a:off x="4419600" y="3581400"/>
          <a:ext cx="390525" cy="200025"/>
        </a:xfrm>
        <a:prstGeom prst="ellipse">
          <a:avLst/>
        </a:prstGeom>
        <a:noFill/>
        <a:ln w="9525" cap="rnd">
          <a:noFill/>
          <a:prstDash val="sysDot"/>
          <a:round/>
          <a:headEnd/>
          <a:tailEnd/>
        </a:ln>
      </xdr:spPr>
    </xdr:sp>
    <xdr:clientData/>
  </xdr:twoCellAnchor>
  <xdr:twoCellAnchor>
    <xdr:from>
      <xdr:col>10</xdr:col>
      <xdr:colOff>38100</xdr:colOff>
      <xdr:row>21</xdr:row>
      <xdr:rowOff>28575</xdr:rowOff>
    </xdr:from>
    <xdr:to>
      <xdr:col>10</xdr:col>
      <xdr:colOff>419100</xdr:colOff>
      <xdr:row>21</xdr:row>
      <xdr:rowOff>228600</xdr:rowOff>
    </xdr:to>
    <xdr:sp macro="" textlink="">
      <xdr:nvSpPr>
        <xdr:cNvPr id="9" name="Oval 11">
          <a:extLst>
            <a:ext uri="{FF2B5EF4-FFF2-40B4-BE49-F238E27FC236}">
              <a16:creationId xmlns:a16="http://schemas.microsoft.com/office/drawing/2014/main" id="{00000000-0008-0000-1100-000009000000}"/>
            </a:ext>
          </a:extLst>
        </xdr:cNvPr>
        <xdr:cNvSpPr>
          <a:spLocks noChangeArrowheads="1"/>
        </xdr:cNvSpPr>
      </xdr:nvSpPr>
      <xdr:spPr bwMode="auto">
        <a:xfrm>
          <a:off x="4429125" y="3829050"/>
          <a:ext cx="381000" cy="200025"/>
        </a:xfrm>
        <a:prstGeom prst="ellipse">
          <a:avLst/>
        </a:prstGeom>
        <a:noFill/>
        <a:ln w="9525" cap="rnd">
          <a:noFill/>
          <a:prstDash val="sysDot"/>
          <a:round/>
          <a:headEnd/>
          <a:tailEnd/>
        </a:ln>
      </xdr:spPr>
    </xdr:sp>
    <xdr:clientData/>
  </xdr:twoCellAnchor>
  <xdr:twoCellAnchor>
    <xdr:from>
      <xdr:col>10</xdr:col>
      <xdr:colOff>28575</xdr:colOff>
      <xdr:row>22</xdr:row>
      <xdr:rowOff>28575</xdr:rowOff>
    </xdr:from>
    <xdr:to>
      <xdr:col>10</xdr:col>
      <xdr:colOff>419100</xdr:colOff>
      <xdr:row>22</xdr:row>
      <xdr:rowOff>228600</xdr:rowOff>
    </xdr:to>
    <xdr:sp macro="" textlink="">
      <xdr:nvSpPr>
        <xdr:cNvPr id="10" name="Oval 12">
          <a:extLst>
            <a:ext uri="{FF2B5EF4-FFF2-40B4-BE49-F238E27FC236}">
              <a16:creationId xmlns:a16="http://schemas.microsoft.com/office/drawing/2014/main" id="{00000000-0008-0000-1100-00000A000000}"/>
            </a:ext>
          </a:extLst>
        </xdr:cNvPr>
        <xdr:cNvSpPr>
          <a:spLocks noChangeArrowheads="1"/>
        </xdr:cNvSpPr>
      </xdr:nvSpPr>
      <xdr:spPr bwMode="auto">
        <a:xfrm>
          <a:off x="4419600" y="4076700"/>
          <a:ext cx="390525" cy="200025"/>
        </a:xfrm>
        <a:prstGeom prst="ellipse">
          <a:avLst/>
        </a:prstGeom>
        <a:noFill/>
        <a:ln w="9525" cap="rnd">
          <a:noFill/>
          <a:prstDash val="sysDot"/>
          <a:round/>
          <a:headEnd/>
          <a:tailEnd/>
        </a:ln>
      </xdr:spPr>
    </xdr:sp>
    <xdr:clientData/>
  </xdr:twoCellAnchor>
  <xdr:twoCellAnchor>
    <xdr:from>
      <xdr:col>10</xdr:col>
      <xdr:colOff>38100</xdr:colOff>
      <xdr:row>23</xdr:row>
      <xdr:rowOff>28575</xdr:rowOff>
    </xdr:from>
    <xdr:to>
      <xdr:col>10</xdr:col>
      <xdr:colOff>419100</xdr:colOff>
      <xdr:row>23</xdr:row>
      <xdr:rowOff>228600</xdr:rowOff>
    </xdr:to>
    <xdr:sp macro="" textlink="">
      <xdr:nvSpPr>
        <xdr:cNvPr id="11" name="Oval 13">
          <a:extLst>
            <a:ext uri="{FF2B5EF4-FFF2-40B4-BE49-F238E27FC236}">
              <a16:creationId xmlns:a16="http://schemas.microsoft.com/office/drawing/2014/main" id="{00000000-0008-0000-1100-00000B000000}"/>
            </a:ext>
          </a:extLst>
        </xdr:cNvPr>
        <xdr:cNvSpPr>
          <a:spLocks noChangeArrowheads="1"/>
        </xdr:cNvSpPr>
      </xdr:nvSpPr>
      <xdr:spPr bwMode="auto">
        <a:xfrm>
          <a:off x="4429125" y="4324350"/>
          <a:ext cx="381000" cy="200025"/>
        </a:xfrm>
        <a:prstGeom prst="ellipse">
          <a:avLst/>
        </a:prstGeom>
        <a:noFill/>
        <a:ln w="9525" cap="rnd">
          <a:noFill/>
          <a:prstDash val="sysDot"/>
          <a:round/>
          <a:headEnd/>
          <a:tailEnd/>
        </a:ln>
      </xdr:spPr>
    </xdr:sp>
    <xdr:clientData/>
  </xdr:twoCellAnchor>
  <xdr:twoCellAnchor>
    <xdr:from>
      <xdr:col>10</xdr:col>
      <xdr:colOff>28575</xdr:colOff>
      <xdr:row>24</xdr:row>
      <xdr:rowOff>28575</xdr:rowOff>
    </xdr:from>
    <xdr:to>
      <xdr:col>10</xdr:col>
      <xdr:colOff>419100</xdr:colOff>
      <xdr:row>24</xdr:row>
      <xdr:rowOff>228600</xdr:rowOff>
    </xdr:to>
    <xdr:sp macro="" textlink="">
      <xdr:nvSpPr>
        <xdr:cNvPr id="12" name="Oval 14">
          <a:extLst>
            <a:ext uri="{FF2B5EF4-FFF2-40B4-BE49-F238E27FC236}">
              <a16:creationId xmlns:a16="http://schemas.microsoft.com/office/drawing/2014/main" id="{00000000-0008-0000-1100-00000C000000}"/>
            </a:ext>
          </a:extLst>
        </xdr:cNvPr>
        <xdr:cNvSpPr>
          <a:spLocks noChangeArrowheads="1"/>
        </xdr:cNvSpPr>
      </xdr:nvSpPr>
      <xdr:spPr bwMode="auto">
        <a:xfrm>
          <a:off x="4419600" y="4572000"/>
          <a:ext cx="390525" cy="200025"/>
        </a:xfrm>
        <a:prstGeom prst="ellipse">
          <a:avLst/>
        </a:prstGeom>
        <a:noFill/>
        <a:ln w="9525" cap="rnd">
          <a:noFill/>
          <a:prstDash val="sysDot"/>
          <a:round/>
          <a:headEnd/>
          <a:tailEnd/>
        </a:ln>
      </xdr:spPr>
    </xdr:sp>
    <xdr:clientData/>
  </xdr:twoCellAnchor>
  <xdr:twoCellAnchor>
    <xdr:from>
      <xdr:col>10</xdr:col>
      <xdr:colOff>38100</xdr:colOff>
      <xdr:row>25</xdr:row>
      <xdr:rowOff>28575</xdr:rowOff>
    </xdr:from>
    <xdr:to>
      <xdr:col>10</xdr:col>
      <xdr:colOff>419100</xdr:colOff>
      <xdr:row>25</xdr:row>
      <xdr:rowOff>228600</xdr:rowOff>
    </xdr:to>
    <xdr:sp macro="" textlink="">
      <xdr:nvSpPr>
        <xdr:cNvPr id="13" name="Oval 15">
          <a:extLst>
            <a:ext uri="{FF2B5EF4-FFF2-40B4-BE49-F238E27FC236}">
              <a16:creationId xmlns:a16="http://schemas.microsoft.com/office/drawing/2014/main" id="{00000000-0008-0000-1100-00000D000000}"/>
            </a:ext>
          </a:extLst>
        </xdr:cNvPr>
        <xdr:cNvSpPr>
          <a:spLocks noChangeArrowheads="1"/>
        </xdr:cNvSpPr>
      </xdr:nvSpPr>
      <xdr:spPr bwMode="auto">
        <a:xfrm>
          <a:off x="4429125" y="4819650"/>
          <a:ext cx="381000" cy="200025"/>
        </a:xfrm>
        <a:prstGeom prst="ellipse">
          <a:avLst/>
        </a:prstGeom>
        <a:noFill/>
        <a:ln w="9525" cap="rnd">
          <a:noFill/>
          <a:prstDash val="sysDot"/>
          <a:round/>
          <a:headEnd/>
          <a:tailEnd/>
        </a:ln>
      </xdr:spPr>
    </xdr:sp>
    <xdr:clientData/>
  </xdr:twoCellAnchor>
  <xdr:twoCellAnchor>
    <xdr:from>
      <xdr:col>10</xdr:col>
      <xdr:colOff>28575</xdr:colOff>
      <xdr:row>26</xdr:row>
      <xdr:rowOff>28575</xdr:rowOff>
    </xdr:from>
    <xdr:to>
      <xdr:col>10</xdr:col>
      <xdr:colOff>419100</xdr:colOff>
      <xdr:row>26</xdr:row>
      <xdr:rowOff>228600</xdr:rowOff>
    </xdr:to>
    <xdr:sp macro="" textlink="">
      <xdr:nvSpPr>
        <xdr:cNvPr id="14" name="Oval 16">
          <a:extLst>
            <a:ext uri="{FF2B5EF4-FFF2-40B4-BE49-F238E27FC236}">
              <a16:creationId xmlns:a16="http://schemas.microsoft.com/office/drawing/2014/main" id="{00000000-0008-0000-1100-00000E000000}"/>
            </a:ext>
          </a:extLst>
        </xdr:cNvPr>
        <xdr:cNvSpPr>
          <a:spLocks noChangeArrowheads="1"/>
        </xdr:cNvSpPr>
      </xdr:nvSpPr>
      <xdr:spPr bwMode="auto">
        <a:xfrm>
          <a:off x="4419600" y="5067300"/>
          <a:ext cx="390525" cy="200025"/>
        </a:xfrm>
        <a:prstGeom prst="ellipse">
          <a:avLst/>
        </a:prstGeom>
        <a:noFill/>
        <a:ln w="9525" cap="rnd">
          <a:noFill/>
          <a:prstDash val="sysDot"/>
          <a:round/>
          <a:headEnd/>
          <a:tailEnd/>
        </a:ln>
      </xdr:spPr>
    </xdr:sp>
    <xdr:clientData/>
  </xdr:twoCellAnchor>
  <xdr:twoCellAnchor>
    <xdr:from>
      <xdr:col>10</xdr:col>
      <xdr:colOff>38100</xdr:colOff>
      <xdr:row>27</xdr:row>
      <xdr:rowOff>28575</xdr:rowOff>
    </xdr:from>
    <xdr:to>
      <xdr:col>10</xdr:col>
      <xdr:colOff>419100</xdr:colOff>
      <xdr:row>27</xdr:row>
      <xdr:rowOff>228600</xdr:rowOff>
    </xdr:to>
    <xdr:sp macro="" textlink="">
      <xdr:nvSpPr>
        <xdr:cNvPr id="15" name="Oval 17">
          <a:extLst>
            <a:ext uri="{FF2B5EF4-FFF2-40B4-BE49-F238E27FC236}">
              <a16:creationId xmlns:a16="http://schemas.microsoft.com/office/drawing/2014/main" id="{00000000-0008-0000-1100-00000F000000}"/>
            </a:ext>
          </a:extLst>
        </xdr:cNvPr>
        <xdr:cNvSpPr>
          <a:spLocks noChangeArrowheads="1"/>
        </xdr:cNvSpPr>
      </xdr:nvSpPr>
      <xdr:spPr bwMode="auto">
        <a:xfrm>
          <a:off x="4429125" y="5314950"/>
          <a:ext cx="381000" cy="200025"/>
        </a:xfrm>
        <a:prstGeom prst="ellipse">
          <a:avLst/>
        </a:prstGeom>
        <a:noFill/>
        <a:ln w="9525" cap="rnd">
          <a:noFill/>
          <a:prstDash val="sysDot"/>
          <a:round/>
          <a:headEnd/>
          <a:tailEnd/>
        </a:ln>
      </xdr:spPr>
    </xdr:sp>
    <xdr:clientData/>
  </xdr:twoCellAnchor>
  <xdr:twoCellAnchor>
    <xdr:from>
      <xdr:col>10</xdr:col>
      <xdr:colOff>28575</xdr:colOff>
      <xdr:row>28</xdr:row>
      <xdr:rowOff>28575</xdr:rowOff>
    </xdr:from>
    <xdr:to>
      <xdr:col>10</xdr:col>
      <xdr:colOff>419100</xdr:colOff>
      <xdr:row>28</xdr:row>
      <xdr:rowOff>228600</xdr:rowOff>
    </xdr:to>
    <xdr:sp macro="" textlink="">
      <xdr:nvSpPr>
        <xdr:cNvPr id="16" name="Oval 18">
          <a:extLst>
            <a:ext uri="{FF2B5EF4-FFF2-40B4-BE49-F238E27FC236}">
              <a16:creationId xmlns:a16="http://schemas.microsoft.com/office/drawing/2014/main" id="{00000000-0008-0000-1100-000010000000}"/>
            </a:ext>
          </a:extLst>
        </xdr:cNvPr>
        <xdr:cNvSpPr>
          <a:spLocks noChangeArrowheads="1"/>
        </xdr:cNvSpPr>
      </xdr:nvSpPr>
      <xdr:spPr bwMode="auto">
        <a:xfrm>
          <a:off x="4419600" y="5562600"/>
          <a:ext cx="390525" cy="200025"/>
        </a:xfrm>
        <a:prstGeom prst="ellipse">
          <a:avLst/>
        </a:prstGeom>
        <a:noFill/>
        <a:ln w="9525" cap="rnd">
          <a:noFill/>
          <a:prstDash val="sysDot"/>
          <a:round/>
          <a:headEnd/>
          <a:tailEnd/>
        </a:ln>
      </xdr:spPr>
    </xdr:sp>
    <xdr:clientData/>
  </xdr:twoCellAnchor>
  <xdr:twoCellAnchor>
    <xdr:from>
      <xdr:col>10</xdr:col>
      <xdr:colOff>38100</xdr:colOff>
      <xdr:row>29</xdr:row>
      <xdr:rowOff>28575</xdr:rowOff>
    </xdr:from>
    <xdr:to>
      <xdr:col>10</xdr:col>
      <xdr:colOff>419100</xdr:colOff>
      <xdr:row>29</xdr:row>
      <xdr:rowOff>228600</xdr:rowOff>
    </xdr:to>
    <xdr:sp macro="" textlink="">
      <xdr:nvSpPr>
        <xdr:cNvPr id="17" name="Oval 19">
          <a:extLst>
            <a:ext uri="{FF2B5EF4-FFF2-40B4-BE49-F238E27FC236}">
              <a16:creationId xmlns:a16="http://schemas.microsoft.com/office/drawing/2014/main" id="{00000000-0008-0000-1100-000011000000}"/>
            </a:ext>
          </a:extLst>
        </xdr:cNvPr>
        <xdr:cNvSpPr>
          <a:spLocks noChangeArrowheads="1"/>
        </xdr:cNvSpPr>
      </xdr:nvSpPr>
      <xdr:spPr bwMode="auto">
        <a:xfrm>
          <a:off x="4429125" y="5810250"/>
          <a:ext cx="381000" cy="200025"/>
        </a:xfrm>
        <a:prstGeom prst="ellipse">
          <a:avLst/>
        </a:prstGeom>
        <a:noFill/>
        <a:ln w="9525" cap="rnd">
          <a:noFill/>
          <a:prstDash val="sysDot"/>
          <a:round/>
          <a:headEnd/>
          <a:tailEnd/>
        </a:ln>
      </xdr:spPr>
    </xdr:sp>
    <xdr:clientData/>
  </xdr:twoCellAnchor>
  <xdr:twoCellAnchor>
    <xdr:from>
      <xdr:col>10</xdr:col>
      <xdr:colOff>28575</xdr:colOff>
      <xdr:row>30</xdr:row>
      <xdr:rowOff>28575</xdr:rowOff>
    </xdr:from>
    <xdr:to>
      <xdr:col>10</xdr:col>
      <xdr:colOff>419100</xdr:colOff>
      <xdr:row>30</xdr:row>
      <xdr:rowOff>228600</xdr:rowOff>
    </xdr:to>
    <xdr:sp macro="" textlink="">
      <xdr:nvSpPr>
        <xdr:cNvPr id="18" name="Oval 20">
          <a:extLst>
            <a:ext uri="{FF2B5EF4-FFF2-40B4-BE49-F238E27FC236}">
              <a16:creationId xmlns:a16="http://schemas.microsoft.com/office/drawing/2014/main" id="{00000000-0008-0000-1100-000012000000}"/>
            </a:ext>
          </a:extLst>
        </xdr:cNvPr>
        <xdr:cNvSpPr>
          <a:spLocks noChangeArrowheads="1"/>
        </xdr:cNvSpPr>
      </xdr:nvSpPr>
      <xdr:spPr bwMode="auto">
        <a:xfrm>
          <a:off x="4419600" y="6057900"/>
          <a:ext cx="390525" cy="200025"/>
        </a:xfrm>
        <a:prstGeom prst="ellipse">
          <a:avLst/>
        </a:prstGeom>
        <a:noFill/>
        <a:ln w="9525" cap="rnd">
          <a:noFill/>
          <a:prstDash val="sysDot"/>
          <a:round/>
          <a:headEnd/>
          <a:tailEnd/>
        </a:ln>
      </xdr:spPr>
    </xdr:sp>
    <xdr:clientData/>
  </xdr:twoCellAnchor>
  <xdr:twoCellAnchor>
    <xdr:from>
      <xdr:col>10</xdr:col>
      <xdr:colOff>38100</xdr:colOff>
      <xdr:row>31</xdr:row>
      <xdr:rowOff>28575</xdr:rowOff>
    </xdr:from>
    <xdr:to>
      <xdr:col>10</xdr:col>
      <xdr:colOff>419100</xdr:colOff>
      <xdr:row>31</xdr:row>
      <xdr:rowOff>228600</xdr:rowOff>
    </xdr:to>
    <xdr:sp macro="" textlink="">
      <xdr:nvSpPr>
        <xdr:cNvPr id="19" name="Oval 21">
          <a:extLst>
            <a:ext uri="{FF2B5EF4-FFF2-40B4-BE49-F238E27FC236}">
              <a16:creationId xmlns:a16="http://schemas.microsoft.com/office/drawing/2014/main" id="{00000000-0008-0000-1100-000013000000}"/>
            </a:ext>
          </a:extLst>
        </xdr:cNvPr>
        <xdr:cNvSpPr>
          <a:spLocks noChangeArrowheads="1"/>
        </xdr:cNvSpPr>
      </xdr:nvSpPr>
      <xdr:spPr bwMode="auto">
        <a:xfrm>
          <a:off x="4429125" y="6305550"/>
          <a:ext cx="381000" cy="200025"/>
        </a:xfrm>
        <a:prstGeom prst="ellipse">
          <a:avLst/>
        </a:prstGeom>
        <a:noFill/>
        <a:ln w="9525" cap="rnd">
          <a:noFill/>
          <a:prstDash val="sysDot"/>
          <a:round/>
          <a:headEnd/>
          <a:tailEnd/>
        </a:ln>
      </xdr:spPr>
    </xdr:sp>
    <xdr:clientData/>
  </xdr:twoCellAnchor>
  <xdr:twoCellAnchor>
    <xdr:from>
      <xdr:col>9</xdr:col>
      <xdr:colOff>28575</xdr:colOff>
      <xdr:row>12</xdr:row>
      <xdr:rowOff>9525</xdr:rowOff>
    </xdr:from>
    <xdr:to>
      <xdr:col>9</xdr:col>
      <xdr:colOff>228600</xdr:colOff>
      <xdr:row>13</xdr:row>
      <xdr:rowOff>238125</xdr:rowOff>
    </xdr:to>
    <xdr:sp macro="" textlink="">
      <xdr:nvSpPr>
        <xdr:cNvPr id="20" name="Oval 22">
          <a:extLst>
            <a:ext uri="{FF2B5EF4-FFF2-40B4-BE49-F238E27FC236}">
              <a16:creationId xmlns:a16="http://schemas.microsoft.com/office/drawing/2014/main" id="{00000000-0008-0000-1100-000014000000}"/>
            </a:ext>
          </a:extLst>
        </xdr:cNvPr>
        <xdr:cNvSpPr>
          <a:spLocks noChangeArrowheads="1"/>
        </xdr:cNvSpPr>
      </xdr:nvSpPr>
      <xdr:spPr bwMode="auto">
        <a:xfrm>
          <a:off x="4162425" y="1581150"/>
          <a:ext cx="200025" cy="476250"/>
        </a:xfrm>
        <a:prstGeom prst="ellipse">
          <a:avLst/>
        </a:prstGeom>
        <a:noFill/>
        <a:ln w="12700">
          <a:solidFill>
            <a:srgbClr val="000000"/>
          </a:solidFill>
          <a:round/>
          <a:headEnd/>
          <a:tailEnd/>
        </a:ln>
      </xdr:spPr>
      <xdr:txBody>
        <a:bodyPr/>
        <a:lstStyle/>
        <a:p>
          <a:endParaRPr lang="ja-JP" altLang="en-US"/>
        </a:p>
      </xdr:txBody>
    </xdr:sp>
    <xdr:clientData/>
  </xdr:twoCellAnchor>
  <xdr:twoCellAnchor>
    <xdr:from>
      <xdr:col>9</xdr:col>
      <xdr:colOff>19050</xdr:colOff>
      <xdr:row>14</xdr:row>
      <xdr:rowOff>9525</xdr:rowOff>
    </xdr:from>
    <xdr:to>
      <xdr:col>9</xdr:col>
      <xdr:colOff>219075</xdr:colOff>
      <xdr:row>15</xdr:row>
      <xdr:rowOff>238125</xdr:rowOff>
    </xdr:to>
    <xdr:sp macro="" textlink="">
      <xdr:nvSpPr>
        <xdr:cNvPr id="21" name="Oval 44">
          <a:extLst>
            <a:ext uri="{FF2B5EF4-FFF2-40B4-BE49-F238E27FC236}">
              <a16:creationId xmlns:a16="http://schemas.microsoft.com/office/drawing/2014/main" id="{00000000-0008-0000-1100-000015000000}"/>
            </a:ext>
          </a:extLst>
        </xdr:cNvPr>
        <xdr:cNvSpPr>
          <a:spLocks noChangeArrowheads="1"/>
        </xdr:cNvSpPr>
      </xdr:nvSpPr>
      <xdr:spPr bwMode="auto">
        <a:xfrm>
          <a:off x="4152900" y="2076450"/>
          <a:ext cx="200025" cy="476250"/>
        </a:xfrm>
        <a:prstGeom prst="ellipse">
          <a:avLst/>
        </a:prstGeom>
        <a:noFill/>
        <a:ln w="12700">
          <a:solidFill>
            <a:srgbClr val="000000"/>
          </a:solidFill>
          <a:round/>
          <a:headEnd/>
          <a:tailEnd/>
        </a:ln>
      </xdr:spPr>
    </xdr:sp>
    <xdr:clientData/>
  </xdr:twoCellAnchor>
  <xdr:twoCellAnchor>
    <xdr:from>
      <xdr:col>9</xdr:col>
      <xdr:colOff>28575</xdr:colOff>
      <xdr:row>16</xdr:row>
      <xdr:rowOff>19050</xdr:rowOff>
    </xdr:from>
    <xdr:to>
      <xdr:col>9</xdr:col>
      <xdr:colOff>228600</xdr:colOff>
      <xdr:row>18</xdr:row>
      <xdr:rowOff>0</xdr:rowOff>
    </xdr:to>
    <xdr:sp macro="" textlink="">
      <xdr:nvSpPr>
        <xdr:cNvPr id="22" name="Oval 47">
          <a:extLst>
            <a:ext uri="{FF2B5EF4-FFF2-40B4-BE49-F238E27FC236}">
              <a16:creationId xmlns:a16="http://schemas.microsoft.com/office/drawing/2014/main" id="{00000000-0008-0000-1100-000016000000}"/>
            </a:ext>
          </a:extLst>
        </xdr:cNvPr>
        <xdr:cNvSpPr>
          <a:spLocks noChangeArrowheads="1"/>
        </xdr:cNvSpPr>
      </xdr:nvSpPr>
      <xdr:spPr bwMode="auto">
        <a:xfrm>
          <a:off x="4162425" y="2581275"/>
          <a:ext cx="200025" cy="476250"/>
        </a:xfrm>
        <a:prstGeom prst="ellipse">
          <a:avLst/>
        </a:prstGeom>
        <a:noFill/>
        <a:ln w="12700">
          <a:solidFill>
            <a:srgbClr val="000000"/>
          </a:solidFill>
          <a:round/>
          <a:headEnd/>
          <a:tailEnd/>
        </a:ln>
      </xdr:spPr>
    </xdr:sp>
    <xdr:clientData/>
  </xdr:twoCellAnchor>
  <xdr:twoCellAnchor>
    <xdr:from>
      <xdr:col>9</xdr:col>
      <xdr:colOff>38100</xdr:colOff>
      <xdr:row>18</xdr:row>
      <xdr:rowOff>9525</xdr:rowOff>
    </xdr:from>
    <xdr:to>
      <xdr:col>9</xdr:col>
      <xdr:colOff>238125</xdr:colOff>
      <xdr:row>19</xdr:row>
      <xdr:rowOff>238125</xdr:rowOff>
    </xdr:to>
    <xdr:sp macro="" textlink="">
      <xdr:nvSpPr>
        <xdr:cNvPr id="23" name="Oval 50">
          <a:extLst>
            <a:ext uri="{FF2B5EF4-FFF2-40B4-BE49-F238E27FC236}">
              <a16:creationId xmlns:a16="http://schemas.microsoft.com/office/drawing/2014/main" id="{00000000-0008-0000-1100-000017000000}"/>
            </a:ext>
          </a:extLst>
        </xdr:cNvPr>
        <xdr:cNvSpPr>
          <a:spLocks noChangeArrowheads="1"/>
        </xdr:cNvSpPr>
      </xdr:nvSpPr>
      <xdr:spPr bwMode="auto">
        <a:xfrm>
          <a:off x="4171950" y="3067050"/>
          <a:ext cx="200025" cy="476250"/>
        </a:xfrm>
        <a:prstGeom prst="ellipse">
          <a:avLst/>
        </a:prstGeom>
        <a:noFill/>
        <a:ln w="12700">
          <a:solidFill>
            <a:srgbClr val="000000"/>
          </a:solidFill>
          <a:round/>
          <a:headEnd/>
          <a:tailEnd/>
        </a:ln>
      </xdr:spPr>
    </xdr:sp>
    <xdr:clientData/>
  </xdr:twoCellAnchor>
  <xdr:twoCellAnchor>
    <xdr:from>
      <xdr:col>9</xdr:col>
      <xdr:colOff>28575</xdr:colOff>
      <xdr:row>20</xdr:row>
      <xdr:rowOff>9525</xdr:rowOff>
    </xdr:from>
    <xdr:to>
      <xdr:col>9</xdr:col>
      <xdr:colOff>228600</xdr:colOff>
      <xdr:row>21</xdr:row>
      <xdr:rowOff>238125</xdr:rowOff>
    </xdr:to>
    <xdr:sp macro="" textlink="">
      <xdr:nvSpPr>
        <xdr:cNvPr id="24" name="Oval 53">
          <a:extLst>
            <a:ext uri="{FF2B5EF4-FFF2-40B4-BE49-F238E27FC236}">
              <a16:creationId xmlns:a16="http://schemas.microsoft.com/office/drawing/2014/main" id="{00000000-0008-0000-1100-000018000000}"/>
            </a:ext>
          </a:extLst>
        </xdr:cNvPr>
        <xdr:cNvSpPr>
          <a:spLocks noChangeArrowheads="1"/>
        </xdr:cNvSpPr>
      </xdr:nvSpPr>
      <xdr:spPr bwMode="auto">
        <a:xfrm>
          <a:off x="4162425" y="3562350"/>
          <a:ext cx="200025" cy="476250"/>
        </a:xfrm>
        <a:prstGeom prst="ellipse">
          <a:avLst/>
        </a:prstGeom>
        <a:noFill/>
        <a:ln w="12700">
          <a:solidFill>
            <a:srgbClr val="000000"/>
          </a:solidFill>
          <a:round/>
          <a:headEnd/>
          <a:tailEnd/>
        </a:ln>
      </xdr:spPr>
    </xdr:sp>
    <xdr:clientData/>
  </xdr:twoCellAnchor>
  <xdr:twoCellAnchor>
    <xdr:from>
      <xdr:col>9</xdr:col>
      <xdr:colOff>28575</xdr:colOff>
      <xdr:row>22</xdr:row>
      <xdr:rowOff>0</xdr:rowOff>
    </xdr:from>
    <xdr:to>
      <xdr:col>9</xdr:col>
      <xdr:colOff>228600</xdr:colOff>
      <xdr:row>23</xdr:row>
      <xdr:rowOff>228600</xdr:rowOff>
    </xdr:to>
    <xdr:sp macro="" textlink="">
      <xdr:nvSpPr>
        <xdr:cNvPr id="25" name="Oval 56">
          <a:extLst>
            <a:ext uri="{FF2B5EF4-FFF2-40B4-BE49-F238E27FC236}">
              <a16:creationId xmlns:a16="http://schemas.microsoft.com/office/drawing/2014/main" id="{00000000-0008-0000-1100-000019000000}"/>
            </a:ext>
          </a:extLst>
        </xdr:cNvPr>
        <xdr:cNvSpPr>
          <a:spLocks noChangeArrowheads="1"/>
        </xdr:cNvSpPr>
      </xdr:nvSpPr>
      <xdr:spPr bwMode="auto">
        <a:xfrm>
          <a:off x="4162425" y="4048125"/>
          <a:ext cx="200025" cy="476250"/>
        </a:xfrm>
        <a:prstGeom prst="ellipse">
          <a:avLst/>
        </a:prstGeom>
        <a:noFill/>
        <a:ln w="12700">
          <a:solidFill>
            <a:srgbClr val="000000"/>
          </a:solidFill>
          <a:round/>
          <a:headEnd/>
          <a:tailEnd/>
        </a:ln>
      </xdr:spPr>
    </xdr:sp>
    <xdr:clientData/>
  </xdr:twoCellAnchor>
  <xdr:twoCellAnchor>
    <xdr:from>
      <xdr:col>9</xdr:col>
      <xdr:colOff>28575</xdr:colOff>
      <xdr:row>24</xdr:row>
      <xdr:rowOff>19050</xdr:rowOff>
    </xdr:from>
    <xdr:to>
      <xdr:col>9</xdr:col>
      <xdr:colOff>228600</xdr:colOff>
      <xdr:row>26</xdr:row>
      <xdr:rowOff>0</xdr:rowOff>
    </xdr:to>
    <xdr:sp macro="" textlink="">
      <xdr:nvSpPr>
        <xdr:cNvPr id="26" name="Oval 59">
          <a:extLst>
            <a:ext uri="{FF2B5EF4-FFF2-40B4-BE49-F238E27FC236}">
              <a16:creationId xmlns:a16="http://schemas.microsoft.com/office/drawing/2014/main" id="{00000000-0008-0000-1100-00001A000000}"/>
            </a:ext>
          </a:extLst>
        </xdr:cNvPr>
        <xdr:cNvSpPr>
          <a:spLocks noChangeArrowheads="1"/>
        </xdr:cNvSpPr>
      </xdr:nvSpPr>
      <xdr:spPr bwMode="auto">
        <a:xfrm>
          <a:off x="4162425" y="4562475"/>
          <a:ext cx="200025" cy="476250"/>
        </a:xfrm>
        <a:prstGeom prst="ellipse">
          <a:avLst/>
        </a:prstGeom>
        <a:noFill/>
        <a:ln w="12700">
          <a:solidFill>
            <a:srgbClr val="000000"/>
          </a:solidFill>
          <a:round/>
          <a:headEnd/>
          <a:tailEnd/>
        </a:ln>
      </xdr:spPr>
    </xdr:sp>
    <xdr:clientData/>
  </xdr:twoCellAnchor>
  <xdr:twoCellAnchor>
    <xdr:from>
      <xdr:col>9</xdr:col>
      <xdr:colOff>19050</xdr:colOff>
      <xdr:row>26</xdr:row>
      <xdr:rowOff>9525</xdr:rowOff>
    </xdr:from>
    <xdr:to>
      <xdr:col>9</xdr:col>
      <xdr:colOff>219075</xdr:colOff>
      <xdr:row>27</xdr:row>
      <xdr:rowOff>238125</xdr:rowOff>
    </xdr:to>
    <xdr:sp macro="" textlink="">
      <xdr:nvSpPr>
        <xdr:cNvPr id="27" name="Oval 62">
          <a:extLst>
            <a:ext uri="{FF2B5EF4-FFF2-40B4-BE49-F238E27FC236}">
              <a16:creationId xmlns:a16="http://schemas.microsoft.com/office/drawing/2014/main" id="{00000000-0008-0000-1100-00001B000000}"/>
            </a:ext>
          </a:extLst>
        </xdr:cNvPr>
        <xdr:cNvSpPr>
          <a:spLocks noChangeArrowheads="1"/>
        </xdr:cNvSpPr>
      </xdr:nvSpPr>
      <xdr:spPr bwMode="auto">
        <a:xfrm>
          <a:off x="4152900" y="5048250"/>
          <a:ext cx="200025" cy="476250"/>
        </a:xfrm>
        <a:prstGeom prst="ellipse">
          <a:avLst/>
        </a:prstGeom>
        <a:noFill/>
        <a:ln w="12700">
          <a:solidFill>
            <a:srgbClr val="000000"/>
          </a:solidFill>
          <a:round/>
          <a:headEnd/>
          <a:tailEnd/>
        </a:ln>
      </xdr:spPr>
    </xdr:sp>
    <xdr:clientData/>
  </xdr:twoCellAnchor>
  <xdr:twoCellAnchor>
    <xdr:from>
      <xdr:col>9</xdr:col>
      <xdr:colOff>38100</xdr:colOff>
      <xdr:row>28</xdr:row>
      <xdr:rowOff>0</xdr:rowOff>
    </xdr:from>
    <xdr:to>
      <xdr:col>9</xdr:col>
      <xdr:colOff>238125</xdr:colOff>
      <xdr:row>29</xdr:row>
      <xdr:rowOff>228600</xdr:rowOff>
    </xdr:to>
    <xdr:sp macro="" textlink="">
      <xdr:nvSpPr>
        <xdr:cNvPr id="28" name="Oval 65">
          <a:extLst>
            <a:ext uri="{FF2B5EF4-FFF2-40B4-BE49-F238E27FC236}">
              <a16:creationId xmlns:a16="http://schemas.microsoft.com/office/drawing/2014/main" id="{00000000-0008-0000-1100-00001C000000}"/>
            </a:ext>
          </a:extLst>
        </xdr:cNvPr>
        <xdr:cNvSpPr>
          <a:spLocks noChangeArrowheads="1"/>
        </xdr:cNvSpPr>
      </xdr:nvSpPr>
      <xdr:spPr bwMode="auto">
        <a:xfrm>
          <a:off x="4171950" y="5534025"/>
          <a:ext cx="200025" cy="476250"/>
        </a:xfrm>
        <a:prstGeom prst="ellipse">
          <a:avLst/>
        </a:prstGeom>
        <a:noFill/>
        <a:ln w="12700">
          <a:solidFill>
            <a:srgbClr val="000000"/>
          </a:solidFill>
          <a:round/>
          <a:headEnd/>
          <a:tailEnd/>
        </a:ln>
      </xdr:spPr>
    </xdr:sp>
    <xdr:clientData/>
  </xdr:twoCellAnchor>
  <xdr:twoCellAnchor>
    <xdr:from>
      <xdr:col>9</xdr:col>
      <xdr:colOff>28575</xdr:colOff>
      <xdr:row>30</xdr:row>
      <xdr:rowOff>19050</xdr:rowOff>
    </xdr:from>
    <xdr:to>
      <xdr:col>9</xdr:col>
      <xdr:colOff>228600</xdr:colOff>
      <xdr:row>32</xdr:row>
      <xdr:rowOff>0</xdr:rowOff>
    </xdr:to>
    <xdr:sp macro="" textlink="">
      <xdr:nvSpPr>
        <xdr:cNvPr id="29" name="Oval 68">
          <a:extLst>
            <a:ext uri="{FF2B5EF4-FFF2-40B4-BE49-F238E27FC236}">
              <a16:creationId xmlns:a16="http://schemas.microsoft.com/office/drawing/2014/main" id="{00000000-0008-0000-1100-00001D000000}"/>
            </a:ext>
          </a:extLst>
        </xdr:cNvPr>
        <xdr:cNvSpPr>
          <a:spLocks noChangeArrowheads="1"/>
        </xdr:cNvSpPr>
      </xdr:nvSpPr>
      <xdr:spPr bwMode="auto">
        <a:xfrm>
          <a:off x="4162425" y="6048375"/>
          <a:ext cx="200025" cy="476250"/>
        </a:xfrm>
        <a:prstGeom prst="ellipse">
          <a:avLst/>
        </a:prstGeom>
        <a:noFill/>
        <a:ln w="12700">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0" name="Line 2">
          <a:extLst>
            <a:ext uri="{FF2B5EF4-FFF2-40B4-BE49-F238E27FC236}">
              <a16:creationId xmlns:a16="http://schemas.microsoft.com/office/drawing/2014/main" id="{00000000-0008-0000-1100-00001E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1" name="Line 2">
          <a:extLst>
            <a:ext uri="{FF2B5EF4-FFF2-40B4-BE49-F238E27FC236}">
              <a16:creationId xmlns:a16="http://schemas.microsoft.com/office/drawing/2014/main" id="{00000000-0008-0000-1100-00001F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2" name="Line 2">
          <a:extLst>
            <a:ext uri="{FF2B5EF4-FFF2-40B4-BE49-F238E27FC236}">
              <a16:creationId xmlns:a16="http://schemas.microsoft.com/office/drawing/2014/main" id="{00000000-0008-0000-1100-000020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28575</xdr:colOff>
      <xdr:row>12</xdr:row>
      <xdr:rowOff>28575</xdr:rowOff>
    </xdr:from>
    <xdr:to>
      <xdr:col>10</xdr:col>
      <xdr:colOff>419100</xdr:colOff>
      <xdr:row>12</xdr:row>
      <xdr:rowOff>228600</xdr:rowOff>
    </xdr:to>
    <xdr:sp macro="" textlink="">
      <xdr:nvSpPr>
        <xdr:cNvPr id="2" name="Oval 1">
          <a:extLst>
            <a:ext uri="{FF2B5EF4-FFF2-40B4-BE49-F238E27FC236}">
              <a16:creationId xmlns:a16="http://schemas.microsoft.com/office/drawing/2014/main" id="{00000000-0008-0000-1200-000002000000}"/>
            </a:ext>
          </a:extLst>
        </xdr:cNvPr>
        <xdr:cNvSpPr>
          <a:spLocks noChangeArrowheads="1"/>
        </xdr:cNvSpPr>
      </xdr:nvSpPr>
      <xdr:spPr bwMode="auto">
        <a:xfrm>
          <a:off x="4419600" y="1600200"/>
          <a:ext cx="390525" cy="200025"/>
        </a:xfrm>
        <a:prstGeom prst="ellipse">
          <a:avLst/>
        </a:prstGeom>
        <a:noFill/>
        <a:ln w="9525" cap="rnd">
          <a:noFill/>
          <a:prstDash val="sysDot"/>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 name="Line 2">
          <a:extLst>
            <a:ext uri="{FF2B5EF4-FFF2-40B4-BE49-F238E27FC236}">
              <a16:creationId xmlns:a16="http://schemas.microsoft.com/office/drawing/2014/main" id="{00000000-0008-0000-1200-000003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10</xdr:col>
      <xdr:colOff>38100</xdr:colOff>
      <xdr:row>13</xdr:row>
      <xdr:rowOff>28575</xdr:rowOff>
    </xdr:from>
    <xdr:to>
      <xdr:col>10</xdr:col>
      <xdr:colOff>419100</xdr:colOff>
      <xdr:row>13</xdr:row>
      <xdr:rowOff>228600</xdr:rowOff>
    </xdr:to>
    <xdr:sp macro="" textlink="">
      <xdr:nvSpPr>
        <xdr:cNvPr id="4" name="Oval 3">
          <a:extLst>
            <a:ext uri="{FF2B5EF4-FFF2-40B4-BE49-F238E27FC236}">
              <a16:creationId xmlns:a16="http://schemas.microsoft.com/office/drawing/2014/main" id="{00000000-0008-0000-1200-000004000000}"/>
            </a:ext>
          </a:extLst>
        </xdr:cNvPr>
        <xdr:cNvSpPr>
          <a:spLocks noChangeArrowheads="1"/>
        </xdr:cNvSpPr>
      </xdr:nvSpPr>
      <xdr:spPr bwMode="auto">
        <a:xfrm>
          <a:off x="4429125" y="1847850"/>
          <a:ext cx="381000" cy="200025"/>
        </a:xfrm>
        <a:prstGeom prst="ellipse">
          <a:avLst/>
        </a:prstGeom>
        <a:noFill/>
        <a:ln w="9525" cap="rnd">
          <a:noFill/>
          <a:prstDash val="sysDot"/>
          <a:round/>
          <a:headEnd/>
          <a:tailEnd/>
        </a:ln>
      </xdr:spPr>
    </xdr:sp>
    <xdr:clientData/>
  </xdr:twoCellAnchor>
  <xdr:twoCellAnchor>
    <xdr:from>
      <xdr:col>10</xdr:col>
      <xdr:colOff>38100</xdr:colOff>
      <xdr:row>17</xdr:row>
      <xdr:rowOff>28575</xdr:rowOff>
    </xdr:from>
    <xdr:to>
      <xdr:col>10</xdr:col>
      <xdr:colOff>419100</xdr:colOff>
      <xdr:row>17</xdr:row>
      <xdr:rowOff>228600</xdr:rowOff>
    </xdr:to>
    <xdr:sp macro="" textlink="">
      <xdr:nvSpPr>
        <xdr:cNvPr id="5" name="Oval 7">
          <a:extLst>
            <a:ext uri="{FF2B5EF4-FFF2-40B4-BE49-F238E27FC236}">
              <a16:creationId xmlns:a16="http://schemas.microsoft.com/office/drawing/2014/main" id="{00000000-0008-0000-1200-000005000000}"/>
            </a:ext>
          </a:extLst>
        </xdr:cNvPr>
        <xdr:cNvSpPr>
          <a:spLocks noChangeArrowheads="1"/>
        </xdr:cNvSpPr>
      </xdr:nvSpPr>
      <xdr:spPr bwMode="auto">
        <a:xfrm>
          <a:off x="4429125" y="2838450"/>
          <a:ext cx="381000" cy="200025"/>
        </a:xfrm>
        <a:prstGeom prst="ellipse">
          <a:avLst/>
        </a:prstGeom>
        <a:noFill/>
        <a:ln w="9525" cap="rnd">
          <a:noFill/>
          <a:prstDash val="sysDot"/>
          <a:round/>
          <a:headEnd/>
          <a:tailEnd/>
        </a:ln>
      </xdr:spPr>
    </xdr:sp>
    <xdr:clientData/>
  </xdr:twoCellAnchor>
  <xdr:twoCellAnchor>
    <xdr:from>
      <xdr:col>10</xdr:col>
      <xdr:colOff>28575</xdr:colOff>
      <xdr:row>18</xdr:row>
      <xdr:rowOff>28575</xdr:rowOff>
    </xdr:from>
    <xdr:to>
      <xdr:col>10</xdr:col>
      <xdr:colOff>419100</xdr:colOff>
      <xdr:row>18</xdr:row>
      <xdr:rowOff>228600</xdr:rowOff>
    </xdr:to>
    <xdr:sp macro="" textlink="">
      <xdr:nvSpPr>
        <xdr:cNvPr id="6" name="Oval 8">
          <a:extLst>
            <a:ext uri="{FF2B5EF4-FFF2-40B4-BE49-F238E27FC236}">
              <a16:creationId xmlns:a16="http://schemas.microsoft.com/office/drawing/2014/main" id="{00000000-0008-0000-1200-000006000000}"/>
            </a:ext>
          </a:extLst>
        </xdr:cNvPr>
        <xdr:cNvSpPr>
          <a:spLocks noChangeArrowheads="1"/>
        </xdr:cNvSpPr>
      </xdr:nvSpPr>
      <xdr:spPr bwMode="auto">
        <a:xfrm>
          <a:off x="4419600" y="3086100"/>
          <a:ext cx="390525" cy="200025"/>
        </a:xfrm>
        <a:prstGeom prst="ellipse">
          <a:avLst/>
        </a:prstGeom>
        <a:noFill/>
        <a:ln w="9525" cap="rnd">
          <a:noFill/>
          <a:prstDash val="sysDot"/>
          <a:round/>
          <a:headEnd/>
          <a:tailEnd/>
        </a:ln>
      </xdr:spPr>
    </xdr:sp>
    <xdr:clientData/>
  </xdr:twoCellAnchor>
  <xdr:twoCellAnchor>
    <xdr:from>
      <xdr:col>10</xdr:col>
      <xdr:colOff>38100</xdr:colOff>
      <xdr:row>19</xdr:row>
      <xdr:rowOff>28575</xdr:rowOff>
    </xdr:from>
    <xdr:to>
      <xdr:col>10</xdr:col>
      <xdr:colOff>419100</xdr:colOff>
      <xdr:row>19</xdr:row>
      <xdr:rowOff>228600</xdr:rowOff>
    </xdr:to>
    <xdr:sp macro="" textlink="">
      <xdr:nvSpPr>
        <xdr:cNvPr id="7" name="Oval 9">
          <a:extLst>
            <a:ext uri="{FF2B5EF4-FFF2-40B4-BE49-F238E27FC236}">
              <a16:creationId xmlns:a16="http://schemas.microsoft.com/office/drawing/2014/main" id="{00000000-0008-0000-1200-000007000000}"/>
            </a:ext>
          </a:extLst>
        </xdr:cNvPr>
        <xdr:cNvSpPr>
          <a:spLocks noChangeArrowheads="1"/>
        </xdr:cNvSpPr>
      </xdr:nvSpPr>
      <xdr:spPr bwMode="auto">
        <a:xfrm>
          <a:off x="4429125" y="3333750"/>
          <a:ext cx="381000" cy="200025"/>
        </a:xfrm>
        <a:prstGeom prst="ellipse">
          <a:avLst/>
        </a:prstGeom>
        <a:noFill/>
        <a:ln w="9525" cap="rnd">
          <a:noFill/>
          <a:prstDash val="sysDot"/>
          <a:round/>
          <a:headEnd/>
          <a:tailEnd/>
        </a:ln>
      </xdr:spPr>
    </xdr:sp>
    <xdr:clientData/>
  </xdr:twoCellAnchor>
  <xdr:twoCellAnchor>
    <xdr:from>
      <xdr:col>10</xdr:col>
      <xdr:colOff>28575</xdr:colOff>
      <xdr:row>20</xdr:row>
      <xdr:rowOff>28575</xdr:rowOff>
    </xdr:from>
    <xdr:to>
      <xdr:col>10</xdr:col>
      <xdr:colOff>419100</xdr:colOff>
      <xdr:row>20</xdr:row>
      <xdr:rowOff>228600</xdr:rowOff>
    </xdr:to>
    <xdr:sp macro="" textlink="">
      <xdr:nvSpPr>
        <xdr:cNvPr id="8" name="Oval 10">
          <a:extLst>
            <a:ext uri="{FF2B5EF4-FFF2-40B4-BE49-F238E27FC236}">
              <a16:creationId xmlns:a16="http://schemas.microsoft.com/office/drawing/2014/main" id="{00000000-0008-0000-1200-000008000000}"/>
            </a:ext>
          </a:extLst>
        </xdr:cNvPr>
        <xdr:cNvSpPr>
          <a:spLocks noChangeArrowheads="1"/>
        </xdr:cNvSpPr>
      </xdr:nvSpPr>
      <xdr:spPr bwMode="auto">
        <a:xfrm>
          <a:off x="4419600" y="3581400"/>
          <a:ext cx="390525" cy="200025"/>
        </a:xfrm>
        <a:prstGeom prst="ellipse">
          <a:avLst/>
        </a:prstGeom>
        <a:noFill/>
        <a:ln w="9525" cap="rnd">
          <a:noFill/>
          <a:prstDash val="sysDot"/>
          <a:round/>
          <a:headEnd/>
          <a:tailEnd/>
        </a:ln>
      </xdr:spPr>
    </xdr:sp>
    <xdr:clientData/>
  </xdr:twoCellAnchor>
  <xdr:twoCellAnchor>
    <xdr:from>
      <xdr:col>10</xdr:col>
      <xdr:colOff>38100</xdr:colOff>
      <xdr:row>21</xdr:row>
      <xdr:rowOff>28575</xdr:rowOff>
    </xdr:from>
    <xdr:to>
      <xdr:col>10</xdr:col>
      <xdr:colOff>419100</xdr:colOff>
      <xdr:row>21</xdr:row>
      <xdr:rowOff>228600</xdr:rowOff>
    </xdr:to>
    <xdr:sp macro="" textlink="">
      <xdr:nvSpPr>
        <xdr:cNvPr id="9" name="Oval 11">
          <a:extLst>
            <a:ext uri="{FF2B5EF4-FFF2-40B4-BE49-F238E27FC236}">
              <a16:creationId xmlns:a16="http://schemas.microsoft.com/office/drawing/2014/main" id="{00000000-0008-0000-1200-000009000000}"/>
            </a:ext>
          </a:extLst>
        </xdr:cNvPr>
        <xdr:cNvSpPr>
          <a:spLocks noChangeArrowheads="1"/>
        </xdr:cNvSpPr>
      </xdr:nvSpPr>
      <xdr:spPr bwMode="auto">
        <a:xfrm>
          <a:off x="4429125" y="3829050"/>
          <a:ext cx="381000" cy="200025"/>
        </a:xfrm>
        <a:prstGeom prst="ellipse">
          <a:avLst/>
        </a:prstGeom>
        <a:noFill/>
        <a:ln w="9525" cap="rnd">
          <a:noFill/>
          <a:prstDash val="sysDot"/>
          <a:round/>
          <a:headEnd/>
          <a:tailEnd/>
        </a:ln>
      </xdr:spPr>
    </xdr:sp>
    <xdr:clientData/>
  </xdr:twoCellAnchor>
  <xdr:twoCellAnchor>
    <xdr:from>
      <xdr:col>10</xdr:col>
      <xdr:colOff>28575</xdr:colOff>
      <xdr:row>22</xdr:row>
      <xdr:rowOff>28575</xdr:rowOff>
    </xdr:from>
    <xdr:to>
      <xdr:col>10</xdr:col>
      <xdr:colOff>419100</xdr:colOff>
      <xdr:row>22</xdr:row>
      <xdr:rowOff>228600</xdr:rowOff>
    </xdr:to>
    <xdr:sp macro="" textlink="">
      <xdr:nvSpPr>
        <xdr:cNvPr id="10" name="Oval 12">
          <a:extLst>
            <a:ext uri="{FF2B5EF4-FFF2-40B4-BE49-F238E27FC236}">
              <a16:creationId xmlns:a16="http://schemas.microsoft.com/office/drawing/2014/main" id="{00000000-0008-0000-1200-00000A000000}"/>
            </a:ext>
          </a:extLst>
        </xdr:cNvPr>
        <xdr:cNvSpPr>
          <a:spLocks noChangeArrowheads="1"/>
        </xdr:cNvSpPr>
      </xdr:nvSpPr>
      <xdr:spPr bwMode="auto">
        <a:xfrm>
          <a:off x="4419600" y="4076700"/>
          <a:ext cx="390525" cy="200025"/>
        </a:xfrm>
        <a:prstGeom prst="ellipse">
          <a:avLst/>
        </a:prstGeom>
        <a:noFill/>
        <a:ln w="9525" cap="rnd">
          <a:noFill/>
          <a:prstDash val="sysDot"/>
          <a:round/>
          <a:headEnd/>
          <a:tailEnd/>
        </a:ln>
      </xdr:spPr>
    </xdr:sp>
    <xdr:clientData/>
  </xdr:twoCellAnchor>
  <xdr:twoCellAnchor>
    <xdr:from>
      <xdr:col>10</xdr:col>
      <xdr:colOff>38100</xdr:colOff>
      <xdr:row>23</xdr:row>
      <xdr:rowOff>28575</xdr:rowOff>
    </xdr:from>
    <xdr:to>
      <xdr:col>10</xdr:col>
      <xdr:colOff>419100</xdr:colOff>
      <xdr:row>23</xdr:row>
      <xdr:rowOff>228600</xdr:rowOff>
    </xdr:to>
    <xdr:sp macro="" textlink="">
      <xdr:nvSpPr>
        <xdr:cNvPr id="11" name="Oval 13">
          <a:extLst>
            <a:ext uri="{FF2B5EF4-FFF2-40B4-BE49-F238E27FC236}">
              <a16:creationId xmlns:a16="http://schemas.microsoft.com/office/drawing/2014/main" id="{00000000-0008-0000-1200-00000B000000}"/>
            </a:ext>
          </a:extLst>
        </xdr:cNvPr>
        <xdr:cNvSpPr>
          <a:spLocks noChangeArrowheads="1"/>
        </xdr:cNvSpPr>
      </xdr:nvSpPr>
      <xdr:spPr bwMode="auto">
        <a:xfrm>
          <a:off x="4429125" y="4324350"/>
          <a:ext cx="381000" cy="200025"/>
        </a:xfrm>
        <a:prstGeom prst="ellipse">
          <a:avLst/>
        </a:prstGeom>
        <a:noFill/>
        <a:ln w="9525" cap="rnd">
          <a:noFill/>
          <a:prstDash val="sysDot"/>
          <a:round/>
          <a:headEnd/>
          <a:tailEnd/>
        </a:ln>
      </xdr:spPr>
    </xdr:sp>
    <xdr:clientData/>
  </xdr:twoCellAnchor>
  <xdr:twoCellAnchor>
    <xdr:from>
      <xdr:col>10</xdr:col>
      <xdr:colOff>28575</xdr:colOff>
      <xdr:row>24</xdr:row>
      <xdr:rowOff>28575</xdr:rowOff>
    </xdr:from>
    <xdr:to>
      <xdr:col>10</xdr:col>
      <xdr:colOff>419100</xdr:colOff>
      <xdr:row>24</xdr:row>
      <xdr:rowOff>228600</xdr:rowOff>
    </xdr:to>
    <xdr:sp macro="" textlink="">
      <xdr:nvSpPr>
        <xdr:cNvPr id="12" name="Oval 14">
          <a:extLst>
            <a:ext uri="{FF2B5EF4-FFF2-40B4-BE49-F238E27FC236}">
              <a16:creationId xmlns:a16="http://schemas.microsoft.com/office/drawing/2014/main" id="{00000000-0008-0000-1200-00000C000000}"/>
            </a:ext>
          </a:extLst>
        </xdr:cNvPr>
        <xdr:cNvSpPr>
          <a:spLocks noChangeArrowheads="1"/>
        </xdr:cNvSpPr>
      </xdr:nvSpPr>
      <xdr:spPr bwMode="auto">
        <a:xfrm>
          <a:off x="4419600" y="4572000"/>
          <a:ext cx="390525" cy="200025"/>
        </a:xfrm>
        <a:prstGeom prst="ellipse">
          <a:avLst/>
        </a:prstGeom>
        <a:noFill/>
        <a:ln w="9525" cap="rnd">
          <a:noFill/>
          <a:prstDash val="sysDot"/>
          <a:round/>
          <a:headEnd/>
          <a:tailEnd/>
        </a:ln>
      </xdr:spPr>
    </xdr:sp>
    <xdr:clientData/>
  </xdr:twoCellAnchor>
  <xdr:twoCellAnchor>
    <xdr:from>
      <xdr:col>10</xdr:col>
      <xdr:colOff>38100</xdr:colOff>
      <xdr:row>25</xdr:row>
      <xdr:rowOff>28575</xdr:rowOff>
    </xdr:from>
    <xdr:to>
      <xdr:col>10</xdr:col>
      <xdr:colOff>419100</xdr:colOff>
      <xdr:row>25</xdr:row>
      <xdr:rowOff>228600</xdr:rowOff>
    </xdr:to>
    <xdr:sp macro="" textlink="">
      <xdr:nvSpPr>
        <xdr:cNvPr id="13" name="Oval 15">
          <a:extLst>
            <a:ext uri="{FF2B5EF4-FFF2-40B4-BE49-F238E27FC236}">
              <a16:creationId xmlns:a16="http://schemas.microsoft.com/office/drawing/2014/main" id="{00000000-0008-0000-1200-00000D000000}"/>
            </a:ext>
          </a:extLst>
        </xdr:cNvPr>
        <xdr:cNvSpPr>
          <a:spLocks noChangeArrowheads="1"/>
        </xdr:cNvSpPr>
      </xdr:nvSpPr>
      <xdr:spPr bwMode="auto">
        <a:xfrm>
          <a:off x="4429125" y="4819650"/>
          <a:ext cx="381000" cy="200025"/>
        </a:xfrm>
        <a:prstGeom prst="ellipse">
          <a:avLst/>
        </a:prstGeom>
        <a:noFill/>
        <a:ln w="9525" cap="rnd">
          <a:noFill/>
          <a:prstDash val="sysDot"/>
          <a:round/>
          <a:headEnd/>
          <a:tailEnd/>
        </a:ln>
      </xdr:spPr>
    </xdr:sp>
    <xdr:clientData/>
  </xdr:twoCellAnchor>
  <xdr:twoCellAnchor>
    <xdr:from>
      <xdr:col>10</xdr:col>
      <xdr:colOff>28575</xdr:colOff>
      <xdr:row>26</xdr:row>
      <xdr:rowOff>28575</xdr:rowOff>
    </xdr:from>
    <xdr:to>
      <xdr:col>10</xdr:col>
      <xdr:colOff>419100</xdr:colOff>
      <xdr:row>26</xdr:row>
      <xdr:rowOff>228600</xdr:rowOff>
    </xdr:to>
    <xdr:sp macro="" textlink="">
      <xdr:nvSpPr>
        <xdr:cNvPr id="14" name="Oval 16">
          <a:extLst>
            <a:ext uri="{FF2B5EF4-FFF2-40B4-BE49-F238E27FC236}">
              <a16:creationId xmlns:a16="http://schemas.microsoft.com/office/drawing/2014/main" id="{00000000-0008-0000-1200-00000E000000}"/>
            </a:ext>
          </a:extLst>
        </xdr:cNvPr>
        <xdr:cNvSpPr>
          <a:spLocks noChangeArrowheads="1"/>
        </xdr:cNvSpPr>
      </xdr:nvSpPr>
      <xdr:spPr bwMode="auto">
        <a:xfrm>
          <a:off x="4419600" y="5067300"/>
          <a:ext cx="390525" cy="200025"/>
        </a:xfrm>
        <a:prstGeom prst="ellipse">
          <a:avLst/>
        </a:prstGeom>
        <a:noFill/>
        <a:ln w="9525" cap="rnd">
          <a:noFill/>
          <a:prstDash val="sysDot"/>
          <a:round/>
          <a:headEnd/>
          <a:tailEnd/>
        </a:ln>
      </xdr:spPr>
    </xdr:sp>
    <xdr:clientData/>
  </xdr:twoCellAnchor>
  <xdr:twoCellAnchor>
    <xdr:from>
      <xdr:col>10</xdr:col>
      <xdr:colOff>38100</xdr:colOff>
      <xdr:row>27</xdr:row>
      <xdr:rowOff>28575</xdr:rowOff>
    </xdr:from>
    <xdr:to>
      <xdr:col>10</xdr:col>
      <xdr:colOff>419100</xdr:colOff>
      <xdr:row>27</xdr:row>
      <xdr:rowOff>228600</xdr:rowOff>
    </xdr:to>
    <xdr:sp macro="" textlink="">
      <xdr:nvSpPr>
        <xdr:cNvPr id="15" name="Oval 17">
          <a:extLst>
            <a:ext uri="{FF2B5EF4-FFF2-40B4-BE49-F238E27FC236}">
              <a16:creationId xmlns:a16="http://schemas.microsoft.com/office/drawing/2014/main" id="{00000000-0008-0000-1200-00000F000000}"/>
            </a:ext>
          </a:extLst>
        </xdr:cNvPr>
        <xdr:cNvSpPr>
          <a:spLocks noChangeArrowheads="1"/>
        </xdr:cNvSpPr>
      </xdr:nvSpPr>
      <xdr:spPr bwMode="auto">
        <a:xfrm>
          <a:off x="4429125" y="5314950"/>
          <a:ext cx="381000" cy="200025"/>
        </a:xfrm>
        <a:prstGeom prst="ellipse">
          <a:avLst/>
        </a:prstGeom>
        <a:noFill/>
        <a:ln w="9525" cap="rnd">
          <a:noFill/>
          <a:prstDash val="sysDot"/>
          <a:round/>
          <a:headEnd/>
          <a:tailEnd/>
        </a:ln>
      </xdr:spPr>
    </xdr:sp>
    <xdr:clientData/>
  </xdr:twoCellAnchor>
  <xdr:twoCellAnchor>
    <xdr:from>
      <xdr:col>10</xdr:col>
      <xdr:colOff>28575</xdr:colOff>
      <xdr:row>28</xdr:row>
      <xdr:rowOff>28575</xdr:rowOff>
    </xdr:from>
    <xdr:to>
      <xdr:col>10</xdr:col>
      <xdr:colOff>419100</xdr:colOff>
      <xdr:row>28</xdr:row>
      <xdr:rowOff>228600</xdr:rowOff>
    </xdr:to>
    <xdr:sp macro="" textlink="">
      <xdr:nvSpPr>
        <xdr:cNvPr id="16" name="Oval 18">
          <a:extLst>
            <a:ext uri="{FF2B5EF4-FFF2-40B4-BE49-F238E27FC236}">
              <a16:creationId xmlns:a16="http://schemas.microsoft.com/office/drawing/2014/main" id="{00000000-0008-0000-1200-000010000000}"/>
            </a:ext>
          </a:extLst>
        </xdr:cNvPr>
        <xdr:cNvSpPr>
          <a:spLocks noChangeArrowheads="1"/>
        </xdr:cNvSpPr>
      </xdr:nvSpPr>
      <xdr:spPr bwMode="auto">
        <a:xfrm>
          <a:off x="4419600" y="5562600"/>
          <a:ext cx="390525" cy="200025"/>
        </a:xfrm>
        <a:prstGeom prst="ellipse">
          <a:avLst/>
        </a:prstGeom>
        <a:noFill/>
        <a:ln w="9525" cap="rnd">
          <a:noFill/>
          <a:prstDash val="sysDot"/>
          <a:round/>
          <a:headEnd/>
          <a:tailEnd/>
        </a:ln>
      </xdr:spPr>
    </xdr:sp>
    <xdr:clientData/>
  </xdr:twoCellAnchor>
  <xdr:twoCellAnchor>
    <xdr:from>
      <xdr:col>10</xdr:col>
      <xdr:colOff>38100</xdr:colOff>
      <xdr:row>29</xdr:row>
      <xdr:rowOff>28575</xdr:rowOff>
    </xdr:from>
    <xdr:to>
      <xdr:col>10</xdr:col>
      <xdr:colOff>419100</xdr:colOff>
      <xdr:row>29</xdr:row>
      <xdr:rowOff>228600</xdr:rowOff>
    </xdr:to>
    <xdr:sp macro="" textlink="">
      <xdr:nvSpPr>
        <xdr:cNvPr id="17" name="Oval 19">
          <a:extLst>
            <a:ext uri="{FF2B5EF4-FFF2-40B4-BE49-F238E27FC236}">
              <a16:creationId xmlns:a16="http://schemas.microsoft.com/office/drawing/2014/main" id="{00000000-0008-0000-1200-000011000000}"/>
            </a:ext>
          </a:extLst>
        </xdr:cNvPr>
        <xdr:cNvSpPr>
          <a:spLocks noChangeArrowheads="1"/>
        </xdr:cNvSpPr>
      </xdr:nvSpPr>
      <xdr:spPr bwMode="auto">
        <a:xfrm>
          <a:off x="4429125" y="5810250"/>
          <a:ext cx="381000" cy="200025"/>
        </a:xfrm>
        <a:prstGeom prst="ellipse">
          <a:avLst/>
        </a:prstGeom>
        <a:noFill/>
        <a:ln w="9525" cap="rnd">
          <a:noFill/>
          <a:prstDash val="sysDot"/>
          <a:round/>
          <a:headEnd/>
          <a:tailEnd/>
        </a:ln>
      </xdr:spPr>
    </xdr:sp>
    <xdr:clientData/>
  </xdr:twoCellAnchor>
  <xdr:twoCellAnchor>
    <xdr:from>
      <xdr:col>10</xdr:col>
      <xdr:colOff>28575</xdr:colOff>
      <xdr:row>30</xdr:row>
      <xdr:rowOff>28575</xdr:rowOff>
    </xdr:from>
    <xdr:to>
      <xdr:col>10</xdr:col>
      <xdr:colOff>419100</xdr:colOff>
      <xdr:row>30</xdr:row>
      <xdr:rowOff>228600</xdr:rowOff>
    </xdr:to>
    <xdr:sp macro="" textlink="">
      <xdr:nvSpPr>
        <xdr:cNvPr id="18" name="Oval 20">
          <a:extLst>
            <a:ext uri="{FF2B5EF4-FFF2-40B4-BE49-F238E27FC236}">
              <a16:creationId xmlns:a16="http://schemas.microsoft.com/office/drawing/2014/main" id="{00000000-0008-0000-1200-000012000000}"/>
            </a:ext>
          </a:extLst>
        </xdr:cNvPr>
        <xdr:cNvSpPr>
          <a:spLocks noChangeArrowheads="1"/>
        </xdr:cNvSpPr>
      </xdr:nvSpPr>
      <xdr:spPr bwMode="auto">
        <a:xfrm>
          <a:off x="4419600" y="6057900"/>
          <a:ext cx="390525" cy="200025"/>
        </a:xfrm>
        <a:prstGeom prst="ellipse">
          <a:avLst/>
        </a:prstGeom>
        <a:noFill/>
        <a:ln w="9525" cap="rnd">
          <a:noFill/>
          <a:prstDash val="sysDot"/>
          <a:round/>
          <a:headEnd/>
          <a:tailEnd/>
        </a:ln>
      </xdr:spPr>
    </xdr:sp>
    <xdr:clientData/>
  </xdr:twoCellAnchor>
  <xdr:twoCellAnchor>
    <xdr:from>
      <xdr:col>10</xdr:col>
      <xdr:colOff>38100</xdr:colOff>
      <xdr:row>31</xdr:row>
      <xdr:rowOff>28575</xdr:rowOff>
    </xdr:from>
    <xdr:to>
      <xdr:col>10</xdr:col>
      <xdr:colOff>419100</xdr:colOff>
      <xdr:row>31</xdr:row>
      <xdr:rowOff>228600</xdr:rowOff>
    </xdr:to>
    <xdr:sp macro="" textlink="">
      <xdr:nvSpPr>
        <xdr:cNvPr id="19" name="Oval 21">
          <a:extLst>
            <a:ext uri="{FF2B5EF4-FFF2-40B4-BE49-F238E27FC236}">
              <a16:creationId xmlns:a16="http://schemas.microsoft.com/office/drawing/2014/main" id="{00000000-0008-0000-1200-000013000000}"/>
            </a:ext>
          </a:extLst>
        </xdr:cNvPr>
        <xdr:cNvSpPr>
          <a:spLocks noChangeArrowheads="1"/>
        </xdr:cNvSpPr>
      </xdr:nvSpPr>
      <xdr:spPr bwMode="auto">
        <a:xfrm>
          <a:off x="4429125" y="6305550"/>
          <a:ext cx="381000" cy="200025"/>
        </a:xfrm>
        <a:prstGeom prst="ellipse">
          <a:avLst/>
        </a:prstGeom>
        <a:noFill/>
        <a:ln w="9525" cap="rnd">
          <a:noFill/>
          <a:prstDash val="sysDot"/>
          <a:round/>
          <a:headEnd/>
          <a:tailEnd/>
        </a:ln>
      </xdr:spPr>
    </xdr:sp>
    <xdr:clientData/>
  </xdr:twoCellAnchor>
  <xdr:twoCellAnchor>
    <xdr:from>
      <xdr:col>9</xdr:col>
      <xdr:colOff>28575</xdr:colOff>
      <xdr:row>12</xdr:row>
      <xdr:rowOff>9525</xdr:rowOff>
    </xdr:from>
    <xdr:to>
      <xdr:col>9</xdr:col>
      <xdr:colOff>228600</xdr:colOff>
      <xdr:row>13</xdr:row>
      <xdr:rowOff>238125</xdr:rowOff>
    </xdr:to>
    <xdr:sp macro="" textlink="">
      <xdr:nvSpPr>
        <xdr:cNvPr id="20" name="Oval 22">
          <a:extLst>
            <a:ext uri="{FF2B5EF4-FFF2-40B4-BE49-F238E27FC236}">
              <a16:creationId xmlns:a16="http://schemas.microsoft.com/office/drawing/2014/main" id="{00000000-0008-0000-1200-000014000000}"/>
            </a:ext>
          </a:extLst>
        </xdr:cNvPr>
        <xdr:cNvSpPr>
          <a:spLocks noChangeArrowheads="1"/>
        </xdr:cNvSpPr>
      </xdr:nvSpPr>
      <xdr:spPr bwMode="auto">
        <a:xfrm>
          <a:off x="4162425" y="1581150"/>
          <a:ext cx="200025" cy="476250"/>
        </a:xfrm>
        <a:prstGeom prst="ellipse">
          <a:avLst/>
        </a:prstGeom>
        <a:noFill/>
        <a:ln w="12700">
          <a:solidFill>
            <a:srgbClr val="000000"/>
          </a:solidFill>
          <a:round/>
          <a:headEnd/>
          <a:tailEnd/>
        </a:ln>
      </xdr:spPr>
    </xdr:sp>
    <xdr:clientData/>
  </xdr:twoCellAnchor>
  <xdr:twoCellAnchor>
    <xdr:from>
      <xdr:col>9</xdr:col>
      <xdr:colOff>19050</xdr:colOff>
      <xdr:row>14</xdr:row>
      <xdr:rowOff>9525</xdr:rowOff>
    </xdr:from>
    <xdr:to>
      <xdr:col>9</xdr:col>
      <xdr:colOff>219075</xdr:colOff>
      <xdr:row>15</xdr:row>
      <xdr:rowOff>238125</xdr:rowOff>
    </xdr:to>
    <xdr:sp macro="" textlink="">
      <xdr:nvSpPr>
        <xdr:cNvPr id="21" name="Oval 44">
          <a:extLst>
            <a:ext uri="{FF2B5EF4-FFF2-40B4-BE49-F238E27FC236}">
              <a16:creationId xmlns:a16="http://schemas.microsoft.com/office/drawing/2014/main" id="{00000000-0008-0000-1200-000015000000}"/>
            </a:ext>
          </a:extLst>
        </xdr:cNvPr>
        <xdr:cNvSpPr>
          <a:spLocks noChangeArrowheads="1"/>
        </xdr:cNvSpPr>
      </xdr:nvSpPr>
      <xdr:spPr bwMode="auto">
        <a:xfrm>
          <a:off x="4152900" y="2076450"/>
          <a:ext cx="200025" cy="476250"/>
        </a:xfrm>
        <a:prstGeom prst="ellipse">
          <a:avLst/>
        </a:prstGeom>
        <a:noFill/>
        <a:ln w="12700">
          <a:solidFill>
            <a:srgbClr val="000000"/>
          </a:solidFill>
          <a:round/>
          <a:headEnd/>
          <a:tailEnd/>
        </a:ln>
      </xdr:spPr>
    </xdr:sp>
    <xdr:clientData/>
  </xdr:twoCellAnchor>
  <xdr:twoCellAnchor>
    <xdr:from>
      <xdr:col>9</xdr:col>
      <xdr:colOff>28575</xdr:colOff>
      <xdr:row>16</xdr:row>
      <xdr:rowOff>19050</xdr:rowOff>
    </xdr:from>
    <xdr:to>
      <xdr:col>9</xdr:col>
      <xdr:colOff>228600</xdr:colOff>
      <xdr:row>18</xdr:row>
      <xdr:rowOff>0</xdr:rowOff>
    </xdr:to>
    <xdr:sp macro="" textlink="">
      <xdr:nvSpPr>
        <xdr:cNvPr id="22" name="Oval 47">
          <a:extLst>
            <a:ext uri="{FF2B5EF4-FFF2-40B4-BE49-F238E27FC236}">
              <a16:creationId xmlns:a16="http://schemas.microsoft.com/office/drawing/2014/main" id="{00000000-0008-0000-1200-000016000000}"/>
            </a:ext>
          </a:extLst>
        </xdr:cNvPr>
        <xdr:cNvSpPr>
          <a:spLocks noChangeArrowheads="1"/>
        </xdr:cNvSpPr>
      </xdr:nvSpPr>
      <xdr:spPr bwMode="auto">
        <a:xfrm>
          <a:off x="4162425" y="2581275"/>
          <a:ext cx="200025" cy="476250"/>
        </a:xfrm>
        <a:prstGeom prst="ellipse">
          <a:avLst/>
        </a:prstGeom>
        <a:noFill/>
        <a:ln w="12700">
          <a:solidFill>
            <a:srgbClr val="000000"/>
          </a:solidFill>
          <a:round/>
          <a:headEnd/>
          <a:tailEnd/>
        </a:ln>
      </xdr:spPr>
    </xdr:sp>
    <xdr:clientData/>
  </xdr:twoCellAnchor>
  <xdr:twoCellAnchor>
    <xdr:from>
      <xdr:col>9</xdr:col>
      <xdr:colOff>38100</xdr:colOff>
      <xdr:row>18</xdr:row>
      <xdr:rowOff>9525</xdr:rowOff>
    </xdr:from>
    <xdr:to>
      <xdr:col>9</xdr:col>
      <xdr:colOff>238125</xdr:colOff>
      <xdr:row>19</xdr:row>
      <xdr:rowOff>238125</xdr:rowOff>
    </xdr:to>
    <xdr:sp macro="" textlink="">
      <xdr:nvSpPr>
        <xdr:cNvPr id="23" name="Oval 50">
          <a:extLst>
            <a:ext uri="{FF2B5EF4-FFF2-40B4-BE49-F238E27FC236}">
              <a16:creationId xmlns:a16="http://schemas.microsoft.com/office/drawing/2014/main" id="{00000000-0008-0000-1200-000017000000}"/>
            </a:ext>
          </a:extLst>
        </xdr:cNvPr>
        <xdr:cNvSpPr>
          <a:spLocks noChangeArrowheads="1"/>
        </xdr:cNvSpPr>
      </xdr:nvSpPr>
      <xdr:spPr bwMode="auto">
        <a:xfrm>
          <a:off x="4171950" y="3067050"/>
          <a:ext cx="200025" cy="476250"/>
        </a:xfrm>
        <a:prstGeom prst="ellipse">
          <a:avLst/>
        </a:prstGeom>
        <a:noFill/>
        <a:ln w="12700">
          <a:solidFill>
            <a:srgbClr val="000000"/>
          </a:solidFill>
          <a:round/>
          <a:headEnd/>
          <a:tailEnd/>
        </a:ln>
      </xdr:spPr>
    </xdr:sp>
    <xdr:clientData/>
  </xdr:twoCellAnchor>
  <xdr:twoCellAnchor>
    <xdr:from>
      <xdr:col>9</xdr:col>
      <xdr:colOff>28575</xdr:colOff>
      <xdr:row>20</xdr:row>
      <xdr:rowOff>9525</xdr:rowOff>
    </xdr:from>
    <xdr:to>
      <xdr:col>9</xdr:col>
      <xdr:colOff>228600</xdr:colOff>
      <xdr:row>21</xdr:row>
      <xdr:rowOff>238125</xdr:rowOff>
    </xdr:to>
    <xdr:sp macro="" textlink="">
      <xdr:nvSpPr>
        <xdr:cNvPr id="24" name="Oval 53">
          <a:extLst>
            <a:ext uri="{FF2B5EF4-FFF2-40B4-BE49-F238E27FC236}">
              <a16:creationId xmlns:a16="http://schemas.microsoft.com/office/drawing/2014/main" id="{00000000-0008-0000-1200-000018000000}"/>
            </a:ext>
          </a:extLst>
        </xdr:cNvPr>
        <xdr:cNvSpPr>
          <a:spLocks noChangeArrowheads="1"/>
        </xdr:cNvSpPr>
      </xdr:nvSpPr>
      <xdr:spPr bwMode="auto">
        <a:xfrm>
          <a:off x="4162425" y="3562350"/>
          <a:ext cx="200025" cy="476250"/>
        </a:xfrm>
        <a:prstGeom prst="ellipse">
          <a:avLst/>
        </a:prstGeom>
        <a:noFill/>
        <a:ln w="12700">
          <a:solidFill>
            <a:srgbClr val="000000"/>
          </a:solidFill>
          <a:round/>
          <a:headEnd/>
          <a:tailEnd/>
        </a:ln>
      </xdr:spPr>
    </xdr:sp>
    <xdr:clientData/>
  </xdr:twoCellAnchor>
  <xdr:twoCellAnchor>
    <xdr:from>
      <xdr:col>9</xdr:col>
      <xdr:colOff>28575</xdr:colOff>
      <xdr:row>22</xdr:row>
      <xdr:rowOff>0</xdr:rowOff>
    </xdr:from>
    <xdr:to>
      <xdr:col>9</xdr:col>
      <xdr:colOff>228600</xdr:colOff>
      <xdr:row>23</xdr:row>
      <xdr:rowOff>228600</xdr:rowOff>
    </xdr:to>
    <xdr:sp macro="" textlink="">
      <xdr:nvSpPr>
        <xdr:cNvPr id="25" name="Oval 56">
          <a:extLst>
            <a:ext uri="{FF2B5EF4-FFF2-40B4-BE49-F238E27FC236}">
              <a16:creationId xmlns:a16="http://schemas.microsoft.com/office/drawing/2014/main" id="{00000000-0008-0000-1200-000019000000}"/>
            </a:ext>
          </a:extLst>
        </xdr:cNvPr>
        <xdr:cNvSpPr>
          <a:spLocks noChangeArrowheads="1"/>
        </xdr:cNvSpPr>
      </xdr:nvSpPr>
      <xdr:spPr bwMode="auto">
        <a:xfrm>
          <a:off x="4162425" y="4048125"/>
          <a:ext cx="200025" cy="476250"/>
        </a:xfrm>
        <a:prstGeom prst="ellipse">
          <a:avLst/>
        </a:prstGeom>
        <a:noFill/>
        <a:ln w="12700">
          <a:solidFill>
            <a:srgbClr val="000000"/>
          </a:solidFill>
          <a:round/>
          <a:headEnd/>
          <a:tailEnd/>
        </a:ln>
      </xdr:spPr>
    </xdr:sp>
    <xdr:clientData/>
  </xdr:twoCellAnchor>
  <xdr:twoCellAnchor>
    <xdr:from>
      <xdr:col>9</xdr:col>
      <xdr:colOff>28575</xdr:colOff>
      <xdr:row>24</xdr:row>
      <xdr:rowOff>19050</xdr:rowOff>
    </xdr:from>
    <xdr:to>
      <xdr:col>9</xdr:col>
      <xdr:colOff>228600</xdr:colOff>
      <xdr:row>26</xdr:row>
      <xdr:rowOff>0</xdr:rowOff>
    </xdr:to>
    <xdr:sp macro="" textlink="">
      <xdr:nvSpPr>
        <xdr:cNvPr id="26" name="Oval 59">
          <a:extLst>
            <a:ext uri="{FF2B5EF4-FFF2-40B4-BE49-F238E27FC236}">
              <a16:creationId xmlns:a16="http://schemas.microsoft.com/office/drawing/2014/main" id="{00000000-0008-0000-1200-00001A000000}"/>
            </a:ext>
          </a:extLst>
        </xdr:cNvPr>
        <xdr:cNvSpPr>
          <a:spLocks noChangeArrowheads="1"/>
        </xdr:cNvSpPr>
      </xdr:nvSpPr>
      <xdr:spPr bwMode="auto">
        <a:xfrm>
          <a:off x="4162425" y="4562475"/>
          <a:ext cx="200025" cy="476250"/>
        </a:xfrm>
        <a:prstGeom prst="ellipse">
          <a:avLst/>
        </a:prstGeom>
        <a:noFill/>
        <a:ln w="12700">
          <a:solidFill>
            <a:srgbClr val="000000"/>
          </a:solidFill>
          <a:round/>
          <a:headEnd/>
          <a:tailEnd/>
        </a:ln>
      </xdr:spPr>
    </xdr:sp>
    <xdr:clientData/>
  </xdr:twoCellAnchor>
  <xdr:twoCellAnchor>
    <xdr:from>
      <xdr:col>9</xdr:col>
      <xdr:colOff>19050</xdr:colOff>
      <xdr:row>26</xdr:row>
      <xdr:rowOff>9525</xdr:rowOff>
    </xdr:from>
    <xdr:to>
      <xdr:col>9</xdr:col>
      <xdr:colOff>219075</xdr:colOff>
      <xdr:row>27</xdr:row>
      <xdr:rowOff>238125</xdr:rowOff>
    </xdr:to>
    <xdr:sp macro="" textlink="">
      <xdr:nvSpPr>
        <xdr:cNvPr id="27" name="Oval 62">
          <a:extLst>
            <a:ext uri="{FF2B5EF4-FFF2-40B4-BE49-F238E27FC236}">
              <a16:creationId xmlns:a16="http://schemas.microsoft.com/office/drawing/2014/main" id="{00000000-0008-0000-1200-00001B000000}"/>
            </a:ext>
          </a:extLst>
        </xdr:cNvPr>
        <xdr:cNvSpPr>
          <a:spLocks noChangeArrowheads="1"/>
        </xdr:cNvSpPr>
      </xdr:nvSpPr>
      <xdr:spPr bwMode="auto">
        <a:xfrm>
          <a:off x="4152900" y="5048250"/>
          <a:ext cx="200025" cy="476250"/>
        </a:xfrm>
        <a:prstGeom prst="ellipse">
          <a:avLst/>
        </a:prstGeom>
        <a:noFill/>
        <a:ln w="12700">
          <a:solidFill>
            <a:srgbClr val="000000"/>
          </a:solidFill>
          <a:round/>
          <a:headEnd/>
          <a:tailEnd/>
        </a:ln>
      </xdr:spPr>
    </xdr:sp>
    <xdr:clientData/>
  </xdr:twoCellAnchor>
  <xdr:twoCellAnchor>
    <xdr:from>
      <xdr:col>9</xdr:col>
      <xdr:colOff>38100</xdr:colOff>
      <xdr:row>28</xdr:row>
      <xdr:rowOff>0</xdr:rowOff>
    </xdr:from>
    <xdr:to>
      <xdr:col>9</xdr:col>
      <xdr:colOff>238125</xdr:colOff>
      <xdr:row>29</xdr:row>
      <xdr:rowOff>228600</xdr:rowOff>
    </xdr:to>
    <xdr:sp macro="" textlink="">
      <xdr:nvSpPr>
        <xdr:cNvPr id="28" name="Oval 65">
          <a:extLst>
            <a:ext uri="{FF2B5EF4-FFF2-40B4-BE49-F238E27FC236}">
              <a16:creationId xmlns:a16="http://schemas.microsoft.com/office/drawing/2014/main" id="{00000000-0008-0000-1200-00001C000000}"/>
            </a:ext>
          </a:extLst>
        </xdr:cNvPr>
        <xdr:cNvSpPr>
          <a:spLocks noChangeArrowheads="1"/>
        </xdr:cNvSpPr>
      </xdr:nvSpPr>
      <xdr:spPr bwMode="auto">
        <a:xfrm>
          <a:off x="4171950" y="5534025"/>
          <a:ext cx="200025" cy="476250"/>
        </a:xfrm>
        <a:prstGeom prst="ellipse">
          <a:avLst/>
        </a:prstGeom>
        <a:noFill/>
        <a:ln w="12700">
          <a:solidFill>
            <a:srgbClr val="000000"/>
          </a:solidFill>
          <a:round/>
          <a:headEnd/>
          <a:tailEnd/>
        </a:ln>
      </xdr:spPr>
    </xdr:sp>
    <xdr:clientData/>
  </xdr:twoCellAnchor>
  <xdr:twoCellAnchor>
    <xdr:from>
      <xdr:col>9</xdr:col>
      <xdr:colOff>28575</xdr:colOff>
      <xdr:row>30</xdr:row>
      <xdr:rowOff>19050</xdr:rowOff>
    </xdr:from>
    <xdr:to>
      <xdr:col>9</xdr:col>
      <xdr:colOff>228600</xdr:colOff>
      <xdr:row>32</xdr:row>
      <xdr:rowOff>0</xdr:rowOff>
    </xdr:to>
    <xdr:sp macro="" textlink="">
      <xdr:nvSpPr>
        <xdr:cNvPr id="29" name="Oval 68">
          <a:extLst>
            <a:ext uri="{FF2B5EF4-FFF2-40B4-BE49-F238E27FC236}">
              <a16:creationId xmlns:a16="http://schemas.microsoft.com/office/drawing/2014/main" id="{00000000-0008-0000-1200-00001D000000}"/>
            </a:ext>
          </a:extLst>
        </xdr:cNvPr>
        <xdr:cNvSpPr>
          <a:spLocks noChangeArrowheads="1"/>
        </xdr:cNvSpPr>
      </xdr:nvSpPr>
      <xdr:spPr bwMode="auto">
        <a:xfrm>
          <a:off x="4162425" y="6048375"/>
          <a:ext cx="200025" cy="476250"/>
        </a:xfrm>
        <a:prstGeom prst="ellipse">
          <a:avLst/>
        </a:prstGeom>
        <a:noFill/>
        <a:ln w="12700">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0" name="Line 2">
          <a:extLst>
            <a:ext uri="{FF2B5EF4-FFF2-40B4-BE49-F238E27FC236}">
              <a16:creationId xmlns:a16="http://schemas.microsoft.com/office/drawing/2014/main" id="{00000000-0008-0000-1200-00001E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1" name="Line 2">
          <a:extLst>
            <a:ext uri="{FF2B5EF4-FFF2-40B4-BE49-F238E27FC236}">
              <a16:creationId xmlns:a16="http://schemas.microsoft.com/office/drawing/2014/main" id="{00000000-0008-0000-1200-00001F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2" name="Line 2">
          <a:extLst>
            <a:ext uri="{FF2B5EF4-FFF2-40B4-BE49-F238E27FC236}">
              <a16:creationId xmlns:a16="http://schemas.microsoft.com/office/drawing/2014/main" id="{00000000-0008-0000-1200-000020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28575</xdr:colOff>
      <xdr:row>12</xdr:row>
      <xdr:rowOff>28575</xdr:rowOff>
    </xdr:from>
    <xdr:to>
      <xdr:col>10</xdr:col>
      <xdr:colOff>419100</xdr:colOff>
      <xdr:row>12</xdr:row>
      <xdr:rowOff>228600</xdr:rowOff>
    </xdr:to>
    <xdr:sp macro="" textlink="">
      <xdr:nvSpPr>
        <xdr:cNvPr id="2" name="Oval 1">
          <a:extLst>
            <a:ext uri="{FF2B5EF4-FFF2-40B4-BE49-F238E27FC236}">
              <a16:creationId xmlns:a16="http://schemas.microsoft.com/office/drawing/2014/main" id="{00000000-0008-0000-1300-000002000000}"/>
            </a:ext>
          </a:extLst>
        </xdr:cNvPr>
        <xdr:cNvSpPr>
          <a:spLocks noChangeArrowheads="1"/>
        </xdr:cNvSpPr>
      </xdr:nvSpPr>
      <xdr:spPr bwMode="auto">
        <a:xfrm>
          <a:off x="4419600" y="1600200"/>
          <a:ext cx="390525" cy="200025"/>
        </a:xfrm>
        <a:prstGeom prst="ellipse">
          <a:avLst/>
        </a:prstGeom>
        <a:noFill/>
        <a:ln w="9525" cap="rnd">
          <a:noFill/>
          <a:prstDash val="sysDot"/>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 name="Line 2">
          <a:extLst>
            <a:ext uri="{FF2B5EF4-FFF2-40B4-BE49-F238E27FC236}">
              <a16:creationId xmlns:a16="http://schemas.microsoft.com/office/drawing/2014/main" id="{00000000-0008-0000-1300-000003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10</xdr:col>
      <xdr:colOff>38100</xdr:colOff>
      <xdr:row>13</xdr:row>
      <xdr:rowOff>28575</xdr:rowOff>
    </xdr:from>
    <xdr:to>
      <xdr:col>10</xdr:col>
      <xdr:colOff>419100</xdr:colOff>
      <xdr:row>13</xdr:row>
      <xdr:rowOff>228600</xdr:rowOff>
    </xdr:to>
    <xdr:sp macro="" textlink="">
      <xdr:nvSpPr>
        <xdr:cNvPr id="4" name="Oval 3">
          <a:extLst>
            <a:ext uri="{FF2B5EF4-FFF2-40B4-BE49-F238E27FC236}">
              <a16:creationId xmlns:a16="http://schemas.microsoft.com/office/drawing/2014/main" id="{00000000-0008-0000-1300-000004000000}"/>
            </a:ext>
          </a:extLst>
        </xdr:cNvPr>
        <xdr:cNvSpPr>
          <a:spLocks noChangeArrowheads="1"/>
        </xdr:cNvSpPr>
      </xdr:nvSpPr>
      <xdr:spPr bwMode="auto">
        <a:xfrm>
          <a:off x="4429125" y="1847850"/>
          <a:ext cx="381000" cy="200025"/>
        </a:xfrm>
        <a:prstGeom prst="ellipse">
          <a:avLst/>
        </a:prstGeom>
        <a:noFill/>
        <a:ln w="9525" cap="rnd">
          <a:noFill/>
          <a:prstDash val="sysDot"/>
          <a:round/>
          <a:headEnd/>
          <a:tailEnd/>
        </a:ln>
      </xdr:spPr>
    </xdr:sp>
    <xdr:clientData/>
  </xdr:twoCellAnchor>
  <xdr:twoCellAnchor>
    <xdr:from>
      <xdr:col>10</xdr:col>
      <xdr:colOff>38100</xdr:colOff>
      <xdr:row>17</xdr:row>
      <xdr:rowOff>28575</xdr:rowOff>
    </xdr:from>
    <xdr:to>
      <xdr:col>10</xdr:col>
      <xdr:colOff>419100</xdr:colOff>
      <xdr:row>17</xdr:row>
      <xdr:rowOff>228600</xdr:rowOff>
    </xdr:to>
    <xdr:sp macro="" textlink="">
      <xdr:nvSpPr>
        <xdr:cNvPr id="5" name="Oval 7">
          <a:extLst>
            <a:ext uri="{FF2B5EF4-FFF2-40B4-BE49-F238E27FC236}">
              <a16:creationId xmlns:a16="http://schemas.microsoft.com/office/drawing/2014/main" id="{00000000-0008-0000-1300-000005000000}"/>
            </a:ext>
          </a:extLst>
        </xdr:cNvPr>
        <xdr:cNvSpPr>
          <a:spLocks noChangeArrowheads="1"/>
        </xdr:cNvSpPr>
      </xdr:nvSpPr>
      <xdr:spPr bwMode="auto">
        <a:xfrm>
          <a:off x="4429125" y="2838450"/>
          <a:ext cx="381000" cy="200025"/>
        </a:xfrm>
        <a:prstGeom prst="ellipse">
          <a:avLst/>
        </a:prstGeom>
        <a:noFill/>
        <a:ln w="9525" cap="rnd">
          <a:noFill/>
          <a:prstDash val="sysDot"/>
          <a:round/>
          <a:headEnd/>
          <a:tailEnd/>
        </a:ln>
      </xdr:spPr>
    </xdr:sp>
    <xdr:clientData/>
  </xdr:twoCellAnchor>
  <xdr:twoCellAnchor>
    <xdr:from>
      <xdr:col>10</xdr:col>
      <xdr:colOff>28575</xdr:colOff>
      <xdr:row>18</xdr:row>
      <xdr:rowOff>28575</xdr:rowOff>
    </xdr:from>
    <xdr:to>
      <xdr:col>10</xdr:col>
      <xdr:colOff>419100</xdr:colOff>
      <xdr:row>18</xdr:row>
      <xdr:rowOff>228600</xdr:rowOff>
    </xdr:to>
    <xdr:sp macro="" textlink="">
      <xdr:nvSpPr>
        <xdr:cNvPr id="6" name="Oval 8">
          <a:extLst>
            <a:ext uri="{FF2B5EF4-FFF2-40B4-BE49-F238E27FC236}">
              <a16:creationId xmlns:a16="http://schemas.microsoft.com/office/drawing/2014/main" id="{00000000-0008-0000-1300-000006000000}"/>
            </a:ext>
          </a:extLst>
        </xdr:cNvPr>
        <xdr:cNvSpPr>
          <a:spLocks noChangeArrowheads="1"/>
        </xdr:cNvSpPr>
      </xdr:nvSpPr>
      <xdr:spPr bwMode="auto">
        <a:xfrm>
          <a:off x="4419600" y="3086100"/>
          <a:ext cx="390525" cy="200025"/>
        </a:xfrm>
        <a:prstGeom prst="ellipse">
          <a:avLst/>
        </a:prstGeom>
        <a:noFill/>
        <a:ln w="9525" cap="rnd">
          <a:noFill/>
          <a:prstDash val="sysDot"/>
          <a:round/>
          <a:headEnd/>
          <a:tailEnd/>
        </a:ln>
      </xdr:spPr>
    </xdr:sp>
    <xdr:clientData/>
  </xdr:twoCellAnchor>
  <xdr:twoCellAnchor>
    <xdr:from>
      <xdr:col>10</xdr:col>
      <xdr:colOff>38100</xdr:colOff>
      <xdr:row>19</xdr:row>
      <xdr:rowOff>28575</xdr:rowOff>
    </xdr:from>
    <xdr:to>
      <xdr:col>10</xdr:col>
      <xdr:colOff>419100</xdr:colOff>
      <xdr:row>19</xdr:row>
      <xdr:rowOff>228600</xdr:rowOff>
    </xdr:to>
    <xdr:sp macro="" textlink="">
      <xdr:nvSpPr>
        <xdr:cNvPr id="7" name="Oval 9">
          <a:extLst>
            <a:ext uri="{FF2B5EF4-FFF2-40B4-BE49-F238E27FC236}">
              <a16:creationId xmlns:a16="http://schemas.microsoft.com/office/drawing/2014/main" id="{00000000-0008-0000-1300-000007000000}"/>
            </a:ext>
          </a:extLst>
        </xdr:cNvPr>
        <xdr:cNvSpPr>
          <a:spLocks noChangeArrowheads="1"/>
        </xdr:cNvSpPr>
      </xdr:nvSpPr>
      <xdr:spPr bwMode="auto">
        <a:xfrm>
          <a:off x="4429125" y="3333750"/>
          <a:ext cx="381000" cy="200025"/>
        </a:xfrm>
        <a:prstGeom prst="ellipse">
          <a:avLst/>
        </a:prstGeom>
        <a:noFill/>
        <a:ln w="9525" cap="rnd">
          <a:noFill/>
          <a:prstDash val="sysDot"/>
          <a:round/>
          <a:headEnd/>
          <a:tailEnd/>
        </a:ln>
      </xdr:spPr>
    </xdr:sp>
    <xdr:clientData/>
  </xdr:twoCellAnchor>
  <xdr:twoCellAnchor>
    <xdr:from>
      <xdr:col>10</xdr:col>
      <xdr:colOff>28575</xdr:colOff>
      <xdr:row>20</xdr:row>
      <xdr:rowOff>28575</xdr:rowOff>
    </xdr:from>
    <xdr:to>
      <xdr:col>10</xdr:col>
      <xdr:colOff>419100</xdr:colOff>
      <xdr:row>20</xdr:row>
      <xdr:rowOff>228600</xdr:rowOff>
    </xdr:to>
    <xdr:sp macro="" textlink="">
      <xdr:nvSpPr>
        <xdr:cNvPr id="8" name="Oval 10">
          <a:extLst>
            <a:ext uri="{FF2B5EF4-FFF2-40B4-BE49-F238E27FC236}">
              <a16:creationId xmlns:a16="http://schemas.microsoft.com/office/drawing/2014/main" id="{00000000-0008-0000-1300-000008000000}"/>
            </a:ext>
          </a:extLst>
        </xdr:cNvPr>
        <xdr:cNvSpPr>
          <a:spLocks noChangeArrowheads="1"/>
        </xdr:cNvSpPr>
      </xdr:nvSpPr>
      <xdr:spPr bwMode="auto">
        <a:xfrm>
          <a:off x="4419600" y="3581400"/>
          <a:ext cx="390525" cy="200025"/>
        </a:xfrm>
        <a:prstGeom prst="ellipse">
          <a:avLst/>
        </a:prstGeom>
        <a:noFill/>
        <a:ln w="9525" cap="rnd">
          <a:noFill/>
          <a:prstDash val="sysDot"/>
          <a:round/>
          <a:headEnd/>
          <a:tailEnd/>
        </a:ln>
      </xdr:spPr>
    </xdr:sp>
    <xdr:clientData/>
  </xdr:twoCellAnchor>
  <xdr:twoCellAnchor>
    <xdr:from>
      <xdr:col>10</xdr:col>
      <xdr:colOff>38100</xdr:colOff>
      <xdr:row>21</xdr:row>
      <xdr:rowOff>28575</xdr:rowOff>
    </xdr:from>
    <xdr:to>
      <xdr:col>10</xdr:col>
      <xdr:colOff>419100</xdr:colOff>
      <xdr:row>21</xdr:row>
      <xdr:rowOff>228600</xdr:rowOff>
    </xdr:to>
    <xdr:sp macro="" textlink="">
      <xdr:nvSpPr>
        <xdr:cNvPr id="9" name="Oval 11">
          <a:extLst>
            <a:ext uri="{FF2B5EF4-FFF2-40B4-BE49-F238E27FC236}">
              <a16:creationId xmlns:a16="http://schemas.microsoft.com/office/drawing/2014/main" id="{00000000-0008-0000-1300-000009000000}"/>
            </a:ext>
          </a:extLst>
        </xdr:cNvPr>
        <xdr:cNvSpPr>
          <a:spLocks noChangeArrowheads="1"/>
        </xdr:cNvSpPr>
      </xdr:nvSpPr>
      <xdr:spPr bwMode="auto">
        <a:xfrm>
          <a:off x="4429125" y="3829050"/>
          <a:ext cx="381000" cy="200025"/>
        </a:xfrm>
        <a:prstGeom prst="ellipse">
          <a:avLst/>
        </a:prstGeom>
        <a:noFill/>
        <a:ln w="9525" cap="rnd">
          <a:noFill/>
          <a:prstDash val="sysDot"/>
          <a:round/>
          <a:headEnd/>
          <a:tailEnd/>
        </a:ln>
      </xdr:spPr>
    </xdr:sp>
    <xdr:clientData/>
  </xdr:twoCellAnchor>
  <xdr:twoCellAnchor>
    <xdr:from>
      <xdr:col>10</xdr:col>
      <xdr:colOff>28575</xdr:colOff>
      <xdr:row>22</xdr:row>
      <xdr:rowOff>28575</xdr:rowOff>
    </xdr:from>
    <xdr:to>
      <xdr:col>10</xdr:col>
      <xdr:colOff>419100</xdr:colOff>
      <xdr:row>22</xdr:row>
      <xdr:rowOff>228600</xdr:rowOff>
    </xdr:to>
    <xdr:sp macro="" textlink="">
      <xdr:nvSpPr>
        <xdr:cNvPr id="10" name="Oval 12">
          <a:extLst>
            <a:ext uri="{FF2B5EF4-FFF2-40B4-BE49-F238E27FC236}">
              <a16:creationId xmlns:a16="http://schemas.microsoft.com/office/drawing/2014/main" id="{00000000-0008-0000-1300-00000A000000}"/>
            </a:ext>
          </a:extLst>
        </xdr:cNvPr>
        <xdr:cNvSpPr>
          <a:spLocks noChangeArrowheads="1"/>
        </xdr:cNvSpPr>
      </xdr:nvSpPr>
      <xdr:spPr bwMode="auto">
        <a:xfrm>
          <a:off x="4419600" y="4076700"/>
          <a:ext cx="390525" cy="200025"/>
        </a:xfrm>
        <a:prstGeom prst="ellipse">
          <a:avLst/>
        </a:prstGeom>
        <a:noFill/>
        <a:ln w="9525" cap="rnd">
          <a:noFill/>
          <a:prstDash val="sysDot"/>
          <a:round/>
          <a:headEnd/>
          <a:tailEnd/>
        </a:ln>
      </xdr:spPr>
    </xdr:sp>
    <xdr:clientData/>
  </xdr:twoCellAnchor>
  <xdr:twoCellAnchor>
    <xdr:from>
      <xdr:col>10</xdr:col>
      <xdr:colOff>38100</xdr:colOff>
      <xdr:row>23</xdr:row>
      <xdr:rowOff>28575</xdr:rowOff>
    </xdr:from>
    <xdr:to>
      <xdr:col>10</xdr:col>
      <xdr:colOff>419100</xdr:colOff>
      <xdr:row>23</xdr:row>
      <xdr:rowOff>228600</xdr:rowOff>
    </xdr:to>
    <xdr:sp macro="" textlink="">
      <xdr:nvSpPr>
        <xdr:cNvPr id="11" name="Oval 13">
          <a:extLst>
            <a:ext uri="{FF2B5EF4-FFF2-40B4-BE49-F238E27FC236}">
              <a16:creationId xmlns:a16="http://schemas.microsoft.com/office/drawing/2014/main" id="{00000000-0008-0000-1300-00000B000000}"/>
            </a:ext>
          </a:extLst>
        </xdr:cNvPr>
        <xdr:cNvSpPr>
          <a:spLocks noChangeArrowheads="1"/>
        </xdr:cNvSpPr>
      </xdr:nvSpPr>
      <xdr:spPr bwMode="auto">
        <a:xfrm>
          <a:off x="4429125" y="4324350"/>
          <a:ext cx="381000" cy="200025"/>
        </a:xfrm>
        <a:prstGeom prst="ellipse">
          <a:avLst/>
        </a:prstGeom>
        <a:noFill/>
        <a:ln w="9525" cap="rnd">
          <a:noFill/>
          <a:prstDash val="sysDot"/>
          <a:round/>
          <a:headEnd/>
          <a:tailEnd/>
        </a:ln>
      </xdr:spPr>
    </xdr:sp>
    <xdr:clientData/>
  </xdr:twoCellAnchor>
  <xdr:twoCellAnchor>
    <xdr:from>
      <xdr:col>10</xdr:col>
      <xdr:colOff>28575</xdr:colOff>
      <xdr:row>24</xdr:row>
      <xdr:rowOff>28575</xdr:rowOff>
    </xdr:from>
    <xdr:to>
      <xdr:col>10</xdr:col>
      <xdr:colOff>419100</xdr:colOff>
      <xdr:row>24</xdr:row>
      <xdr:rowOff>228600</xdr:rowOff>
    </xdr:to>
    <xdr:sp macro="" textlink="">
      <xdr:nvSpPr>
        <xdr:cNvPr id="12" name="Oval 14">
          <a:extLst>
            <a:ext uri="{FF2B5EF4-FFF2-40B4-BE49-F238E27FC236}">
              <a16:creationId xmlns:a16="http://schemas.microsoft.com/office/drawing/2014/main" id="{00000000-0008-0000-1300-00000C000000}"/>
            </a:ext>
          </a:extLst>
        </xdr:cNvPr>
        <xdr:cNvSpPr>
          <a:spLocks noChangeArrowheads="1"/>
        </xdr:cNvSpPr>
      </xdr:nvSpPr>
      <xdr:spPr bwMode="auto">
        <a:xfrm>
          <a:off x="4419600" y="4572000"/>
          <a:ext cx="390525" cy="200025"/>
        </a:xfrm>
        <a:prstGeom prst="ellipse">
          <a:avLst/>
        </a:prstGeom>
        <a:noFill/>
        <a:ln w="9525" cap="rnd">
          <a:noFill/>
          <a:prstDash val="sysDot"/>
          <a:round/>
          <a:headEnd/>
          <a:tailEnd/>
        </a:ln>
      </xdr:spPr>
    </xdr:sp>
    <xdr:clientData/>
  </xdr:twoCellAnchor>
  <xdr:twoCellAnchor>
    <xdr:from>
      <xdr:col>10</xdr:col>
      <xdr:colOff>38100</xdr:colOff>
      <xdr:row>25</xdr:row>
      <xdr:rowOff>28575</xdr:rowOff>
    </xdr:from>
    <xdr:to>
      <xdr:col>10</xdr:col>
      <xdr:colOff>419100</xdr:colOff>
      <xdr:row>25</xdr:row>
      <xdr:rowOff>228600</xdr:rowOff>
    </xdr:to>
    <xdr:sp macro="" textlink="">
      <xdr:nvSpPr>
        <xdr:cNvPr id="13" name="Oval 15">
          <a:extLst>
            <a:ext uri="{FF2B5EF4-FFF2-40B4-BE49-F238E27FC236}">
              <a16:creationId xmlns:a16="http://schemas.microsoft.com/office/drawing/2014/main" id="{00000000-0008-0000-1300-00000D000000}"/>
            </a:ext>
          </a:extLst>
        </xdr:cNvPr>
        <xdr:cNvSpPr>
          <a:spLocks noChangeArrowheads="1"/>
        </xdr:cNvSpPr>
      </xdr:nvSpPr>
      <xdr:spPr bwMode="auto">
        <a:xfrm>
          <a:off x="4429125" y="4819650"/>
          <a:ext cx="381000" cy="200025"/>
        </a:xfrm>
        <a:prstGeom prst="ellipse">
          <a:avLst/>
        </a:prstGeom>
        <a:noFill/>
        <a:ln w="9525" cap="rnd">
          <a:noFill/>
          <a:prstDash val="sysDot"/>
          <a:round/>
          <a:headEnd/>
          <a:tailEnd/>
        </a:ln>
      </xdr:spPr>
    </xdr:sp>
    <xdr:clientData/>
  </xdr:twoCellAnchor>
  <xdr:twoCellAnchor>
    <xdr:from>
      <xdr:col>10</xdr:col>
      <xdr:colOff>28575</xdr:colOff>
      <xdr:row>26</xdr:row>
      <xdr:rowOff>28575</xdr:rowOff>
    </xdr:from>
    <xdr:to>
      <xdr:col>10</xdr:col>
      <xdr:colOff>419100</xdr:colOff>
      <xdr:row>26</xdr:row>
      <xdr:rowOff>228600</xdr:rowOff>
    </xdr:to>
    <xdr:sp macro="" textlink="">
      <xdr:nvSpPr>
        <xdr:cNvPr id="14" name="Oval 16">
          <a:extLst>
            <a:ext uri="{FF2B5EF4-FFF2-40B4-BE49-F238E27FC236}">
              <a16:creationId xmlns:a16="http://schemas.microsoft.com/office/drawing/2014/main" id="{00000000-0008-0000-1300-00000E000000}"/>
            </a:ext>
          </a:extLst>
        </xdr:cNvPr>
        <xdr:cNvSpPr>
          <a:spLocks noChangeArrowheads="1"/>
        </xdr:cNvSpPr>
      </xdr:nvSpPr>
      <xdr:spPr bwMode="auto">
        <a:xfrm>
          <a:off x="4419600" y="5067300"/>
          <a:ext cx="390525" cy="200025"/>
        </a:xfrm>
        <a:prstGeom prst="ellipse">
          <a:avLst/>
        </a:prstGeom>
        <a:noFill/>
        <a:ln w="9525" cap="rnd">
          <a:noFill/>
          <a:prstDash val="sysDot"/>
          <a:round/>
          <a:headEnd/>
          <a:tailEnd/>
        </a:ln>
      </xdr:spPr>
    </xdr:sp>
    <xdr:clientData/>
  </xdr:twoCellAnchor>
  <xdr:twoCellAnchor>
    <xdr:from>
      <xdr:col>10</xdr:col>
      <xdr:colOff>38100</xdr:colOff>
      <xdr:row>27</xdr:row>
      <xdr:rowOff>28575</xdr:rowOff>
    </xdr:from>
    <xdr:to>
      <xdr:col>10</xdr:col>
      <xdr:colOff>419100</xdr:colOff>
      <xdr:row>27</xdr:row>
      <xdr:rowOff>228600</xdr:rowOff>
    </xdr:to>
    <xdr:sp macro="" textlink="">
      <xdr:nvSpPr>
        <xdr:cNvPr id="15" name="Oval 17">
          <a:extLst>
            <a:ext uri="{FF2B5EF4-FFF2-40B4-BE49-F238E27FC236}">
              <a16:creationId xmlns:a16="http://schemas.microsoft.com/office/drawing/2014/main" id="{00000000-0008-0000-1300-00000F000000}"/>
            </a:ext>
          </a:extLst>
        </xdr:cNvPr>
        <xdr:cNvSpPr>
          <a:spLocks noChangeArrowheads="1"/>
        </xdr:cNvSpPr>
      </xdr:nvSpPr>
      <xdr:spPr bwMode="auto">
        <a:xfrm>
          <a:off x="4429125" y="5314950"/>
          <a:ext cx="381000" cy="200025"/>
        </a:xfrm>
        <a:prstGeom prst="ellipse">
          <a:avLst/>
        </a:prstGeom>
        <a:noFill/>
        <a:ln w="9525" cap="rnd">
          <a:noFill/>
          <a:prstDash val="sysDot"/>
          <a:round/>
          <a:headEnd/>
          <a:tailEnd/>
        </a:ln>
      </xdr:spPr>
    </xdr:sp>
    <xdr:clientData/>
  </xdr:twoCellAnchor>
  <xdr:twoCellAnchor>
    <xdr:from>
      <xdr:col>10</xdr:col>
      <xdr:colOff>28575</xdr:colOff>
      <xdr:row>28</xdr:row>
      <xdr:rowOff>28575</xdr:rowOff>
    </xdr:from>
    <xdr:to>
      <xdr:col>10</xdr:col>
      <xdr:colOff>419100</xdr:colOff>
      <xdr:row>28</xdr:row>
      <xdr:rowOff>228600</xdr:rowOff>
    </xdr:to>
    <xdr:sp macro="" textlink="">
      <xdr:nvSpPr>
        <xdr:cNvPr id="16" name="Oval 18">
          <a:extLst>
            <a:ext uri="{FF2B5EF4-FFF2-40B4-BE49-F238E27FC236}">
              <a16:creationId xmlns:a16="http://schemas.microsoft.com/office/drawing/2014/main" id="{00000000-0008-0000-1300-000010000000}"/>
            </a:ext>
          </a:extLst>
        </xdr:cNvPr>
        <xdr:cNvSpPr>
          <a:spLocks noChangeArrowheads="1"/>
        </xdr:cNvSpPr>
      </xdr:nvSpPr>
      <xdr:spPr bwMode="auto">
        <a:xfrm>
          <a:off x="4419600" y="5562600"/>
          <a:ext cx="390525" cy="200025"/>
        </a:xfrm>
        <a:prstGeom prst="ellipse">
          <a:avLst/>
        </a:prstGeom>
        <a:noFill/>
        <a:ln w="9525" cap="rnd">
          <a:noFill/>
          <a:prstDash val="sysDot"/>
          <a:round/>
          <a:headEnd/>
          <a:tailEnd/>
        </a:ln>
      </xdr:spPr>
    </xdr:sp>
    <xdr:clientData/>
  </xdr:twoCellAnchor>
  <xdr:twoCellAnchor>
    <xdr:from>
      <xdr:col>10</xdr:col>
      <xdr:colOff>38100</xdr:colOff>
      <xdr:row>29</xdr:row>
      <xdr:rowOff>28575</xdr:rowOff>
    </xdr:from>
    <xdr:to>
      <xdr:col>10</xdr:col>
      <xdr:colOff>419100</xdr:colOff>
      <xdr:row>29</xdr:row>
      <xdr:rowOff>228600</xdr:rowOff>
    </xdr:to>
    <xdr:sp macro="" textlink="">
      <xdr:nvSpPr>
        <xdr:cNvPr id="17" name="Oval 19">
          <a:extLst>
            <a:ext uri="{FF2B5EF4-FFF2-40B4-BE49-F238E27FC236}">
              <a16:creationId xmlns:a16="http://schemas.microsoft.com/office/drawing/2014/main" id="{00000000-0008-0000-1300-000011000000}"/>
            </a:ext>
          </a:extLst>
        </xdr:cNvPr>
        <xdr:cNvSpPr>
          <a:spLocks noChangeArrowheads="1"/>
        </xdr:cNvSpPr>
      </xdr:nvSpPr>
      <xdr:spPr bwMode="auto">
        <a:xfrm>
          <a:off x="4429125" y="5810250"/>
          <a:ext cx="381000" cy="200025"/>
        </a:xfrm>
        <a:prstGeom prst="ellipse">
          <a:avLst/>
        </a:prstGeom>
        <a:noFill/>
        <a:ln w="9525" cap="rnd">
          <a:noFill/>
          <a:prstDash val="sysDot"/>
          <a:round/>
          <a:headEnd/>
          <a:tailEnd/>
        </a:ln>
      </xdr:spPr>
    </xdr:sp>
    <xdr:clientData/>
  </xdr:twoCellAnchor>
  <xdr:twoCellAnchor>
    <xdr:from>
      <xdr:col>10</xdr:col>
      <xdr:colOff>28575</xdr:colOff>
      <xdr:row>30</xdr:row>
      <xdr:rowOff>28575</xdr:rowOff>
    </xdr:from>
    <xdr:to>
      <xdr:col>10</xdr:col>
      <xdr:colOff>419100</xdr:colOff>
      <xdr:row>30</xdr:row>
      <xdr:rowOff>228600</xdr:rowOff>
    </xdr:to>
    <xdr:sp macro="" textlink="">
      <xdr:nvSpPr>
        <xdr:cNvPr id="18" name="Oval 20">
          <a:extLst>
            <a:ext uri="{FF2B5EF4-FFF2-40B4-BE49-F238E27FC236}">
              <a16:creationId xmlns:a16="http://schemas.microsoft.com/office/drawing/2014/main" id="{00000000-0008-0000-1300-000012000000}"/>
            </a:ext>
          </a:extLst>
        </xdr:cNvPr>
        <xdr:cNvSpPr>
          <a:spLocks noChangeArrowheads="1"/>
        </xdr:cNvSpPr>
      </xdr:nvSpPr>
      <xdr:spPr bwMode="auto">
        <a:xfrm>
          <a:off x="4419600" y="6057900"/>
          <a:ext cx="390525" cy="200025"/>
        </a:xfrm>
        <a:prstGeom prst="ellipse">
          <a:avLst/>
        </a:prstGeom>
        <a:noFill/>
        <a:ln w="9525" cap="rnd">
          <a:noFill/>
          <a:prstDash val="sysDot"/>
          <a:round/>
          <a:headEnd/>
          <a:tailEnd/>
        </a:ln>
      </xdr:spPr>
    </xdr:sp>
    <xdr:clientData/>
  </xdr:twoCellAnchor>
  <xdr:twoCellAnchor>
    <xdr:from>
      <xdr:col>10</xdr:col>
      <xdr:colOff>38100</xdr:colOff>
      <xdr:row>31</xdr:row>
      <xdr:rowOff>28575</xdr:rowOff>
    </xdr:from>
    <xdr:to>
      <xdr:col>10</xdr:col>
      <xdr:colOff>419100</xdr:colOff>
      <xdr:row>31</xdr:row>
      <xdr:rowOff>228600</xdr:rowOff>
    </xdr:to>
    <xdr:sp macro="" textlink="">
      <xdr:nvSpPr>
        <xdr:cNvPr id="19" name="Oval 21">
          <a:extLst>
            <a:ext uri="{FF2B5EF4-FFF2-40B4-BE49-F238E27FC236}">
              <a16:creationId xmlns:a16="http://schemas.microsoft.com/office/drawing/2014/main" id="{00000000-0008-0000-1300-000013000000}"/>
            </a:ext>
          </a:extLst>
        </xdr:cNvPr>
        <xdr:cNvSpPr>
          <a:spLocks noChangeArrowheads="1"/>
        </xdr:cNvSpPr>
      </xdr:nvSpPr>
      <xdr:spPr bwMode="auto">
        <a:xfrm>
          <a:off x="4429125" y="6305550"/>
          <a:ext cx="381000" cy="200025"/>
        </a:xfrm>
        <a:prstGeom prst="ellipse">
          <a:avLst/>
        </a:prstGeom>
        <a:noFill/>
        <a:ln w="9525" cap="rnd">
          <a:noFill/>
          <a:prstDash val="sysDot"/>
          <a:round/>
          <a:headEnd/>
          <a:tailEnd/>
        </a:ln>
      </xdr:spPr>
    </xdr:sp>
    <xdr:clientData/>
  </xdr:twoCellAnchor>
  <xdr:twoCellAnchor>
    <xdr:from>
      <xdr:col>9</xdr:col>
      <xdr:colOff>28575</xdr:colOff>
      <xdr:row>12</xdr:row>
      <xdr:rowOff>9525</xdr:rowOff>
    </xdr:from>
    <xdr:to>
      <xdr:col>9</xdr:col>
      <xdr:colOff>228600</xdr:colOff>
      <xdr:row>13</xdr:row>
      <xdr:rowOff>238125</xdr:rowOff>
    </xdr:to>
    <xdr:sp macro="" textlink="">
      <xdr:nvSpPr>
        <xdr:cNvPr id="20" name="Oval 22">
          <a:extLst>
            <a:ext uri="{FF2B5EF4-FFF2-40B4-BE49-F238E27FC236}">
              <a16:creationId xmlns:a16="http://schemas.microsoft.com/office/drawing/2014/main" id="{00000000-0008-0000-1300-000014000000}"/>
            </a:ext>
          </a:extLst>
        </xdr:cNvPr>
        <xdr:cNvSpPr>
          <a:spLocks noChangeArrowheads="1"/>
        </xdr:cNvSpPr>
      </xdr:nvSpPr>
      <xdr:spPr bwMode="auto">
        <a:xfrm>
          <a:off x="4162425" y="1581150"/>
          <a:ext cx="200025" cy="476250"/>
        </a:xfrm>
        <a:prstGeom prst="ellipse">
          <a:avLst/>
        </a:prstGeom>
        <a:noFill/>
        <a:ln w="12700">
          <a:solidFill>
            <a:srgbClr val="000000"/>
          </a:solidFill>
          <a:round/>
          <a:headEnd/>
          <a:tailEnd/>
        </a:ln>
      </xdr:spPr>
    </xdr:sp>
    <xdr:clientData/>
  </xdr:twoCellAnchor>
  <xdr:twoCellAnchor>
    <xdr:from>
      <xdr:col>9</xdr:col>
      <xdr:colOff>19050</xdr:colOff>
      <xdr:row>14</xdr:row>
      <xdr:rowOff>9525</xdr:rowOff>
    </xdr:from>
    <xdr:to>
      <xdr:col>9</xdr:col>
      <xdr:colOff>219075</xdr:colOff>
      <xdr:row>15</xdr:row>
      <xdr:rowOff>238125</xdr:rowOff>
    </xdr:to>
    <xdr:sp macro="" textlink="">
      <xdr:nvSpPr>
        <xdr:cNvPr id="21" name="Oval 44">
          <a:extLst>
            <a:ext uri="{FF2B5EF4-FFF2-40B4-BE49-F238E27FC236}">
              <a16:creationId xmlns:a16="http://schemas.microsoft.com/office/drawing/2014/main" id="{00000000-0008-0000-1300-000015000000}"/>
            </a:ext>
          </a:extLst>
        </xdr:cNvPr>
        <xdr:cNvSpPr>
          <a:spLocks noChangeArrowheads="1"/>
        </xdr:cNvSpPr>
      </xdr:nvSpPr>
      <xdr:spPr bwMode="auto">
        <a:xfrm>
          <a:off x="4152900" y="2076450"/>
          <a:ext cx="200025" cy="476250"/>
        </a:xfrm>
        <a:prstGeom prst="ellipse">
          <a:avLst/>
        </a:prstGeom>
        <a:noFill/>
        <a:ln w="12700">
          <a:solidFill>
            <a:srgbClr val="000000"/>
          </a:solidFill>
          <a:round/>
          <a:headEnd/>
          <a:tailEnd/>
        </a:ln>
      </xdr:spPr>
    </xdr:sp>
    <xdr:clientData/>
  </xdr:twoCellAnchor>
  <xdr:twoCellAnchor>
    <xdr:from>
      <xdr:col>9</xdr:col>
      <xdr:colOff>28575</xdr:colOff>
      <xdr:row>16</xdr:row>
      <xdr:rowOff>19050</xdr:rowOff>
    </xdr:from>
    <xdr:to>
      <xdr:col>9</xdr:col>
      <xdr:colOff>228600</xdr:colOff>
      <xdr:row>18</xdr:row>
      <xdr:rowOff>0</xdr:rowOff>
    </xdr:to>
    <xdr:sp macro="" textlink="">
      <xdr:nvSpPr>
        <xdr:cNvPr id="22" name="Oval 47">
          <a:extLst>
            <a:ext uri="{FF2B5EF4-FFF2-40B4-BE49-F238E27FC236}">
              <a16:creationId xmlns:a16="http://schemas.microsoft.com/office/drawing/2014/main" id="{00000000-0008-0000-1300-000016000000}"/>
            </a:ext>
          </a:extLst>
        </xdr:cNvPr>
        <xdr:cNvSpPr>
          <a:spLocks noChangeArrowheads="1"/>
        </xdr:cNvSpPr>
      </xdr:nvSpPr>
      <xdr:spPr bwMode="auto">
        <a:xfrm>
          <a:off x="4162425" y="2581275"/>
          <a:ext cx="200025" cy="476250"/>
        </a:xfrm>
        <a:prstGeom prst="ellipse">
          <a:avLst/>
        </a:prstGeom>
        <a:noFill/>
        <a:ln w="12700">
          <a:solidFill>
            <a:srgbClr val="000000"/>
          </a:solidFill>
          <a:round/>
          <a:headEnd/>
          <a:tailEnd/>
        </a:ln>
      </xdr:spPr>
    </xdr:sp>
    <xdr:clientData/>
  </xdr:twoCellAnchor>
  <xdr:twoCellAnchor>
    <xdr:from>
      <xdr:col>9</xdr:col>
      <xdr:colOff>38100</xdr:colOff>
      <xdr:row>18</xdr:row>
      <xdr:rowOff>9525</xdr:rowOff>
    </xdr:from>
    <xdr:to>
      <xdr:col>9</xdr:col>
      <xdr:colOff>238125</xdr:colOff>
      <xdr:row>19</xdr:row>
      <xdr:rowOff>238125</xdr:rowOff>
    </xdr:to>
    <xdr:sp macro="" textlink="">
      <xdr:nvSpPr>
        <xdr:cNvPr id="23" name="Oval 50">
          <a:extLst>
            <a:ext uri="{FF2B5EF4-FFF2-40B4-BE49-F238E27FC236}">
              <a16:creationId xmlns:a16="http://schemas.microsoft.com/office/drawing/2014/main" id="{00000000-0008-0000-1300-000017000000}"/>
            </a:ext>
          </a:extLst>
        </xdr:cNvPr>
        <xdr:cNvSpPr>
          <a:spLocks noChangeArrowheads="1"/>
        </xdr:cNvSpPr>
      </xdr:nvSpPr>
      <xdr:spPr bwMode="auto">
        <a:xfrm>
          <a:off x="4171950" y="3067050"/>
          <a:ext cx="200025" cy="476250"/>
        </a:xfrm>
        <a:prstGeom prst="ellipse">
          <a:avLst/>
        </a:prstGeom>
        <a:noFill/>
        <a:ln w="12700">
          <a:solidFill>
            <a:srgbClr val="000000"/>
          </a:solidFill>
          <a:round/>
          <a:headEnd/>
          <a:tailEnd/>
        </a:ln>
      </xdr:spPr>
    </xdr:sp>
    <xdr:clientData/>
  </xdr:twoCellAnchor>
  <xdr:twoCellAnchor>
    <xdr:from>
      <xdr:col>9</xdr:col>
      <xdr:colOff>28575</xdr:colOff>
      <xdr:row>20</xdr:row>
      <xdr:rowOff>9525</xdr:rowOff>
    </xdr:from>
    <xdr:to>
      <xdr:col>9</xdr:col>
      <xdr:colOff>228600</xdr:colOff>
      <xdr:row>21</xdr:row>
      <xdr:rowOff>238125</xdr:rowOff>
    </xdr:to>
    <xdr:sp macro="" textlink="">
      <xdr:nvSpPr>
        <xdr:cNvPr id="24" name="Oval 53">
          <a:extLst>
            <a:ext uri="{FF2B5EF4-FFF2-40B4-BE49-F238E27FC236}">
              <a16:creationId xmlns:a16="http://schemas.microsoft.com/office/drawing/2014/main" id="{00000000-0008-0000-1300-000018000000}"/>
            </a:ext>
          </a:extLst>
        </xdr:cNvPr>
        <xdr:cNvSpPr>
          <a:spLocks noChangeArrowheads="1"/>
        </xdr:cNvSpPr>
      </xdr:nvSpPr>
      <xdr:spPr bwMode="auto">
        <a:xfrm>
          <a:off x="4162425" y="3562350"/>
          <a:ext cx="200025" cy="476250"/>
        </a:xfrm>
        <a:prstGeom prst="ellipse">
          <a:avLst/>
        </a:prstGeom>
        <a:noFill/>
        <a:ln w="12700">
          <a:solidFill>
            <a:srgbClr val="000000"/>
          </a:solidFill>
          <a:round/>
          <a:headEnd/>
          <a:tailEnd/>
        </a:ln>
      </xdr:spPr>
    </xdr:sp>
    <xdr:clientData/>
  </xdr:twoCellAnchor>
  <xdr:twoCellAnchor>
    <xdr:from>
      <xdr:col>9</xdr:col>
      <xdr:colOff>28575</xdr:colOff>
      <xdr:row>22</xdr:row>
      <xdr:rowOff>0</xdr:rowOff>
    </xdr:from>
    <xdr:to>
      <xdr:col>9</xdr:col>
      <xdr:colOff>228600</xdr:colOff>
      <xdr:row>23</xdr:row>
      <xdr:rowOff>228600</xdr:rowOff>
    </xdr:to>
    <xdr:sp macro="" textlink="">
      <xdr:nvSpPr>
        <xdr:cNvPr id="25" name="Oval 56">
          <a:extLst>
            <a:ext uri="{FF2B5EF4-FFF2-40B4-BE49-F238E27FC236}">
              <a16:creationId xmlns:a16="http://schemas.microsoft.com/office/drawing/2014/main" id="{00000000-0008-0000-1300-000019000000}"/>
            </a:ext>
          </a:extLst>
        </xdr:cNvPr>
        <xdr:cNvSpPr>
          <a:spLocks noChangeArrowheads="1"/>
        </xdr:cNvSpPr>
      </xdr:nvSpPr>
      <xdr:spPr bwMode="auto">
        <a:xfrm>
          <a:off x="4162425" y="4048125"/>
          <a:ext cx="200025" cy="476250"/>
        </a:xfrm>
        <a:prstGeom prst="ellipse">
          <a:avLst/>
        </a:prstGeom>
        <a:noFill/>
        <a:ln w="12700">
          <a:solidFill>
            <a:srgbClr val="000000"/>
          </a:solidFill>
          <a:round/>
          <a:headEnd/>
          <a:tailEnd/>
        </a:ln>
      </xdr:spPr>
    </xdr:sp>
    <xdr:clientData/>
  </xdr:twoCellAnchor>
  <xdr:twoCellAnchor>
    <xdr:from>
      <xdr:col>9</xdr:col>
      <xdr:colOff>28575</xdr:colOff>
      <xdr:row>24</xdr:row>
      <xdr:rowOff>19050</xdr:rowOff>
    </xdr:from>
    <xdr:to>
      <xdr:col>9</xdr:col>
      <xdr:colOff>228600</xdr:colOff>
      <xdr:row>26</xdr:row>
      <xdr:rowOff>0</xdr:rowOff>
    </xdr:to>
    <xdr:sp macro="" textlink="">
      <xdr:nvSpPr>
        <xdr:cNvPr id="26" name="Oval 59">
          <a:extLst>
            <a:ext uri="{FF2B5EF4-FFF2-40B4-BE49-F238E27FC236}">
              <a16:creationId xmlns:a16="http://schemas.microsoft.com/office/drawing/2014/main" id="{00000000-0008-0000-1300-00001A000000}"/>
            </a:ext>
          </a:extLst>
        </xdr:cNvPr>
        <xdr:cNvSpPr>
          <a:spLocks noChangeArrowheads="1"/>
        </xdr:cNvSpPr>
      </xdr:nvSpPr>
      <xdr:spPr bwMode="auto">
        <a:xfrm>
          <a:off x="4162425" y="4562475"/>
          <a:ext cx="200025" cy="476250"/>
        </a:xfrm>
        <a:prstGeom prst="ellipse">
          <a:avLst/>
        </a:prstGeom>
        <a:noFill/>
        <a:ln w="12700">
          <a:solidFill>
            <a:srgbClr val="000000"/>
          </a:solidFill>
          <a:round/>
          <a:headEnd/>
          <a:tailEnd/>
        </a:ln>
      </xdr:spPr>
    </xdr:sp>
    <xdr:clientData/>
  </xdr:twoCellAnchor>
  <xdr:twoCellAnchor>
    <xdr:from>
      <xdr:col>9</xdr:col>
      <xdr:colOff>19050</xdr:colOff>
      <xdr:row>26</xdr:row>
      <xdr:rowOff>9525</xdr:rowOff>
    </xdr:from>
    <xdr:to>
      <xdr:col>9</xdr:col>
      <xdr:colOff>219075</xdr:colOff>
      <xdr:row>27</xdr:row>
      <xdr:rowOff>238125</xdr:rowOff>
    </xdr:to>
    <xdr:sp macro="" textlink="">
      <xdr:nvSpPr>
        <xdr:cNvPr id="27" name="Oval 62">
          <a:extLst>
            <a:ext uri="{FF2B5EF4-FFF2-40B4-BE49-F238E27FC236}">
              <a16:creationId xmlns:a16="http://schemas.microsoft.com/office/drawing/2014/main" id="{00000000-0008-0000-1300-00001B000000}"/>
            </a:ext>
          </a:extLst>
        </xdr:cNvPr>
        <xdr:cNvSpPr>
          <a:spLocks noChangeArrowheads="1"/>
        </xdr:cNvSpPr>
      </xdr:nvSpPr>
      <xdr:spPr bwMode="auto">
        <a:xfrm>
          <a:off x="4152900" y="5048250"/>
          <a:ext cx="200025" cy="476250"/>
        </a:xfrm>
        <a:prstGeom prst="ellipse">
          <a:avLst/>
        </a:prstGeom>
        <a:noFill/>
        <a:ln w="12700">
          <a:solidFill>
            <a:srgbClr val="000000"/>
          </a:solidFill>
          <a:round/>
          <a:headEnd/>
          <a:tailEnd/>
        </a:ln>
      </xdr:spPr>
    </xdr:sp>
    <xdr:clientData/>
  </xdr:twoCellAnchor>
  <xdr:twoCellAnchor>
    <xdr:from>
      <xdr:col>9</xdr:col>
      <xdr:colOff>38100</xdr:colOff>
      <xdr:row>28</xdr:row>
      <xdr:rowOff>0</xdr:rowOff>
    </xdr:from>
    <xdr:to>
      <xdr:col>9</xdr:col>
      <xdr:colOff>238125</xdr:colOff>
      <xdr:row>29</xdr:row>
      <xdr:rowOff>228600</xdr:rowOff>
    </xdr:to>
    <xdr:sp macro="" textlink="">
      <xdr:nvSpPr>
        <xdr:cNvPr id="28" name="Oval 65">
          <a:extLst>
            <a:ext uri="{FF2B5EF4-FFF2-40B4-BE49-F238E27FC236}">
              <a16:creationId xmlns:a16="http://schemas.microsoft.com/office/drawing/2014/main" id="{00000000-0008-0000-1300-00001C000000}"/>
            </a:ext>
          </a:extLst>
        </xdr:cNvPr>
        <xdr:cNvSpPr>
          <a:spLocks noChangeArrowheads="1"/>
        </xdr:cNvSpPr>
      </xdr:nvSpPr>
      <xdr:spPr bwMode="auto">
        <a:xfrm>
          <a:off x="4171950" y="5534025"/>
          <a:ext cx="200025" cy="476250"/>
        </a:xfrm>
        <a:prstGeom prst="ellipse">
          <a:avLst/>
        </a:prstGeom>
        <a:noFill/>
        <a:ln w="12700">
          <a:solidFill>
            <a:srgbClr val="000000"/>
          </a:solidFill>
          <a:round/>
          <a:headEnd/>
          <a:tailEnd/>
        </a:ln>
      </xdr:spPr>
    </xdr:sp>
    <xdr:clientData/>
  </xdr:twoCellAnchor>
  <xdr:twoCellAnchor>
    <xdr:from>
      <xdr:col>9</xdr:col>
      <xdr:colOff>28575</xdr:colOff>
      <xdr:row>30</xdr:row>
      <xdr:rowOff>19050</xdr:rowOff>
    </xdr:from>
    <xdr:to>
      <xdr:col>9</xdr:col>
      <xdr:colOff>228600</xdr:colOff>
      <xdr:row>32</xdr:row>
      <xdr:rowOff>0</xdr:rowOff>
    </xdr:to>
    <xdr:sp macro="" textlink="">
      <xdr:nvSpPr>
        <xdr:cNvPr id="29" name="Oval 68">
          <a:extLst>
            <a:ext uri="{FF2B5EF4-FFF2-40B4-BE49-F238E27FC236}">
              <a16:creationId xmlns:a16="http://schemas.microsoft.com/office/drawing/2014/main" id="{00000000-0008-0000-1300-00001D000000}"/>
            </a:ext>
          </a:extLst>
        </xdr:cNvPr>
        <xdr:cNvSpPr>
          <a:spLocks noChangeArrowheads="1"/>
        </xdr:cNvSpPr>
      </xdr:nvSpPr>
      <xdr:spPr bwMode="auto">
        <a:xfrm>
          <a:off x="4162425" y="6048375"/>
          <a:ext cx="200025" cy="476250"/>
        </a:xfrm>
        <a:prstGeom prst="ellipse">
          <a:avLst/>
        </a:prstGeom>
        <a:noFill/>
        <a:ln w="12700">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0" name="Line 2">
          <a:extLst>
            <a:ext uri="{FF2B5EF4-FFF2-40B4-BE49-F238E27FC236}">
              <a16:creationId xmlns:a16="http://schemas.microsoft.com/office/drawing/2014/main" id="{00000000-0008-0000-1300-00001E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1" name="Line 2">
          <a:extLst>
            <a:ext uri="{FF2B5EF4-FFF2-40B4-BE49-F238E27FC236}">
              <a16:creationId xmlns:a16="http://schemas.microsoft.com/office/drawing/2014/main" id="{00000000-0008-0000-1300-00001F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2" name="Line 2">
          <a:extLst>
            <a:ext uri="{FF2B5EF4-FFF2-40B4-BE49-F238E27FC236}">
              <a16:creationId xmlns:a16="http://schemas.microsoft.com/office/drawing/2014/main" id="{00000000-0008-0000-1300-000020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28575</xdr:colOff>
      <xdr:row>12</xdr:row>
      <xdr:rowOff>28575</xdr:rowOff>
    </xdr:from>
    <xdr:to>
      <xdr:col>10</xdr:col>
      <xdr:colOff>419100</xdr:colOff>
      <xdr:row>12</xdr:row>
      <xdr:rowOff>228600</xdr:rowOff>
    </xdr:to>
    <xdr:sp macro="" textlink="">
      <xdr:nvSpPr>
        <xdr:cNvPr id="2" name="Oval 1">
          <a:extLst>
            <a:ext uri="{FF2B5EF4-FFF2-40B4-BE49-F238E27FC236}">
              <a16:creationId xmlns:a16="http://schemas.microsoft.com/office/drawing/2014/main" id="{00000000-0008-0000-1400-000002000000}"/>
            </a:ext>
          </a:extLst>
        </xdr:cNvPr>
        <xdr:cNvSpPr>
          <a:spLocks noChangeArrowheads="1"/>
        </xdr:cNvSpPr>
      </xdr:nvSpPr>
      <xdr:spPr bwMode="auto">
        <a:xfrm>
          <a:off x="4419600" y="1600200"/>
          <a:ext cx="390525" cy="200025"/>
        </a:xfrm>
        <a:prstGeom prst="ellipse">
          <a:avLst/>
        </a:prstGeom>
        <a:noFill/>
        <a:ln w="9525" cap="rnd">
          <a:noFill/>
          <a:prstDash val="sysDot"/>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 name="Line 2">
          <a:extLst>
            <a:ext uri="{FF2B5EF4-FFF2-40B4-BE49-F238E27FC236}">
              <a16:creationId xmlns:a16="http://schemas.microsoft.com/office/drawing/2014/main" id="{00000000-0008-0000-1400-000003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10</xdr:col>
      <xdr:colOff>38100</xdr:colOff>
      <xdr:row>13</xdr:row>
      <xdr:rowOff>28575</xdr:rowOff>
    </xdr:from>
    <xdr:to>
      <xdr:col>10</xdr:col>
      <xdr:colOff>419100</xdr:colOff>
      <xdr:row>13</xdr:row>
      <xdr:rowOff>228600</xdr:rowOff>
    </xdr:to>
    <xdr:sp macro="" textlink="">
      <xdr:nvSpPr>
        <xdr:cNvPr id="4" name="Oval 3">
          <a:extLst>
            <a:ext uri="{FF2B5EF4-FFF2-40B4-BE49-F238E27FC236}">
              <a16:creationId xmlns:a16="http://schemas.microsoft.com/office/drawing/2014/main" id="{00000000-0008-0000-1400-000004000000}"/>
            </a:ext>
          </a:extLst>
        </xdr:cNvPr>
        <xdr:cNvSpPr>
          <a:spLocks noChangeArrowheads="1"/>
        </xdr:cNvSpPr>
      </xdr:nvSpPr>
      <xdr:spPr bwMode="auto">
        <a:xfrm>
          <a:off x="4429125" y="1847850"/>
          <a:ext cx="381000" cy="200025"/>
        </a:xfrm>
        <a:prstGeom prst="ellipse">
          <a:avLst/>
        </a:prstGeom>
        <a:noFill/>
        <a:ln w="9525" cap="rnd">
          <a:noFill/>
          <a:prstDash val="sysDot"/>
          <a:round/>
          <a:headEnd/>
          <a:tailEnd/>
        </a:ln>
      </xdr:spPr>
    </xdr:sp>
    <xdr:clientData/>
  </xdr:twoCellAnchor>
  <xdr:twoCellAnchor>
    <xdr:from>
      <xdr:col>10</xdr:col>
      <xdr:colOff>38100</xdr:colOff>
      <xdr:row>17</xdr:row>
      <xdr:rowOff>28575</xdr:rowOff>
    </xdr:from>
    <xdr:to>
      <xdr:col>10</xdr:col>
      <xdr:colOff>419100</xdr:colOff>
      <xdr:row>17</xdr:row>
      <xdr:rowOff>228600</xdr:rowOff>
    </xdr:to>
    <xdr:sp macro="" textlink="">
      <xdr:nvSpPr>
        <xdr:cNvPr id="5" name="Oval 7">
          <a:extLst>
            <a:ext uri="{FF2B5EF4-FFF2-40B4-BE49-F238E27FC236}">
              <a16:creationId xmlns:a16="http://schemas.microsoft.com/office/drawing/2014/main" id="{00000000-0008-0000-1400-000005000000}"/>
            </a:ext>
          </a:extLst>
        </xdr:cNvPr>
        <xdr:cNvSpPr>
          <a:spLocks noChangeArrowheads="1"/>
        </xdr:cNvSpPr>
      </xdr:nvSpPr>
      <xdr:spPr bwMode="auto">
        <a:xfrm>
          <a:off x="4429125" y="2838450"/>
          <a:ext cx="381000" cy="200025"/>
        </a:xfrm>
        <a:prstGeom prst="ellipse">
          <a:avLst/>
        </a:prstGeom>
        <a:noFill/>
        <a:ln w="9525" cap="rnd">
          <a:noFill/>
          <a:prstDash val="sysDot"/>
          <a:round/>
          <a:headEnd/>
          <a:tailEnd/>
        </a:ln>
      </xdr:spPr>
    </xdr:sp>
    <xdr:clientData/>
  </xdr:twoCellAnchor>
  <xdr:twoCellAnchor>
    <xdr:from>
      <xdr:col>10</xdr:col>
      <xdr:colOff>28575</xdr:colOff>
      <xdr:row>18</xdr:row>
      <xdr:rowOff>28575</xdr:rowOff>
    </xdr:from>
    <xdr:to>
      <xdr:col>10</xdr:col>
      <xdr:colOff>419100</xdr:colOff>
      <xdr:row>18</xdr:row>
      <xdr:rowOff>228600</xdr:rowOff>
    </xdr:to>
    <xdr:sp macro="" textlink="">
      <xdr:nvSpPr>
        <xdr:cNvPr id="6" name="Oval 8">
          <a:extLst>
            <a:ext uri="{FF2B5EF4-FFF2-40B4-BE49-F238E27FC236}">
              <a16:creationId xmlns:a16="http://schemas.microsoft.com/office/drawing/2014/main" id="{00000000-0008-0000-1400-000006000000}"/>
            </a:ext>
          </a:extLst>
        </xdr:cNvPr>
        <xdr:cNvSpPr>
          <a:spLocks noChangeArrowheads="1"/>
        </xdr:cNvSpPr>
      </xdr:nvSpPr>
      <xdr:spPr bwMode="auto">
        <a:xfrm>
          <a:off x="4419600" y="3086100"/>
          <a:ext cx="390525" cy="200025"/>
        </a:xfrm>
        <a:prstGeom prst="ellipse">
          <a:avLst/>
        </a:prstGeom>
        <a:noFill/>
        <a:ln w="9525" cap="rnd">
          <a:noFill/>
          <a:prstDash val="sysDot"/>
          <a:round/>
          <a:headEnd/>
          <a:tailEnd/>
        </a:ln>
      </xdr:spPr>
    </xdr:sp>
    <xdr:clientData/>
  </xdr:twoCellAnchor>
  <xdr:twoCellAnchor>
    <xdr:from>
      <xdr:col>10</xdr:col>
      <xdr:colOff>38100</xdr:colOff>
      <xdr:row>19</xdr:row>
      <xdr:rowOff>28575</xdr:rowOff>
    </xdr:from>
    <xdr:to>
      <xdr:col>10</xdr:col>
      <xdr:colOff>419100</xdr:colOff>
      <xdr:row>19</xdr:row>
      <xdr:rowOff>228600</xdr:rowOff>
    </xdr:to>
    <xdr:sp macro="" textlink="">
      <xdr:nvSpPr>
        <xdr:cNvPr id="7" name="Oval 9">
          <a:extLst>
            <a:ext uri="{FF2B5EF4-FFF2-40B4-BE49-F238E27FC236}">
              <a16:creationId xmlns:a16="http://schemas.microsoft.com/office/drawing/2014/main" id="{00000000-0008-0000-1400-000007000000}"/>
            </a:ext>
          </a:extLst>
        </xdr:cNvPr>
        <xdr:cNvSpPr>
          <a:spLocks noChangeArrowheads="1"/>
        </xdr:cNvSpPr>
      </xdr:nvSpPr>
      <xdr:spPr bwMode="auto">
        <a:xfrm>
          <a:off x="4429125" y="3333750"/>
          <a:ext cx="381000" cy="200025"/>
        </a:xfrm>
        <a:prstGeom prst="ellipse">
          <a:avLst/>
        </a:prstGeom>
        <a:noFill/>
        <a:ln w="9525" cap="rnd">
          <a:noFill/>
          <a:prstDash val="sysDot"/>
          <a:round/>
          <a:headEnd/>
          <a:tailEnd/>
        </a:ln>
      </xdr:spPr>
    </xdr:sp>
    <xdr:clientData/>
  </xdr:twoCellAnchor>
  <xdr:twoCellAnchor>
    <xdr:from>
      <xdr:col>10</xdr:col>
      <xdr:colOff>28575</xdr:colOff>
      <xdr:row>20</xdr:row>
      <xdr:rowOff>28575</xdr:rowOff>
    </xdr:from>
    <xdr:to>
      <xdr:col>10</xdr:col>
      <xdr:colOff>419100</xdr:colOff>
      <xdr:row>20</xdr:row>
      <xdr:rowOff>228600</xdr:rowOff>
    </xdr:to>
    <xdr:sp macro="" textlink="">
      <xdr:nvSpPr>
        <xdr:cNvPr id="8" name="Oval 10">
          <a:extLst>
            <a:ext uri="{FF2B5EF4-FFF2-40B4-BE49-F238E27FC236}">
              <a16:creationId xmlns:a16="http://schemas.microsoft.com/office/drawing/2014/main" id="{00000000-0008-0000-1400-000008000000}"/>
            </a:ext>
          </a:extLst>
        </xdr:cNvPr>
        <xdr:cNvSpPr>
          <a:spLocks noChangeArrowheads="1"/>
        </xdr:cNvSpPr>
      </xdr:nvSpPr>
      <xdr:spPr bwMode="auto">
        <a:xfrm>
          <a:off x="4419600" y="3581400"/>
          <a:ext cx="390525" cy="200025"/>
        </a:xfrm>
        <a:prstGeom prst="ellipse">
          <a:avLst/>
        </a:prstGeom>
        <a:noFill/>
        <a:ln w="9525" cap="rnd">
          <a:noFill/>
          <a:prstDash val="sysDot"/>
          <a:round/>
          <a:headEnd/>
          <a:tailEnd/>
        </a:ln>
      </xdr:spPr>
    </xdr:sp>
    <xdr:clientData/>
  </xdr:twoCellAnchor>
  <xdr:twoCellAnchor>
    <xdr:from>
      <xdr:col>10</xdr:col>
      <xdr:colOff>38100</xdr:colOff>
      <xdr:row>21</xdr:row>
      <xdr:rowOff>28575</xdr:rowOff>
    </xdr:from>
    <xdr:to>
      <xdr:col>10</xdr:col>
      <xdr:colOff>419100</xdr:colOff>
      <xdr:row>21</xdr:row>
      <xdr:rowOff>228600</xdr:rowOff>
    </xdr:to>
    <xdr:sp macro="" textlink="">
      <xdr:nvSpPr>
        <xdr:cNvPr id="9" name="Oval 11">
          <a:extLst>
            <a:ext uri="{FF2B5EF4-FFF2-40B4-BE49-F238E27FC236}">
              <a16:creationId xmlns:a16="http://schemas.microsoft.com/office/drawing/2014/main" id="{00000000-0008-0000-1400-000009000000}"/>
            </a:ext>
          </a:extLst>
        </xdr:cNvPr>
        <xdr:cNvSpPr>
          <a:spLocks noChangeArrowheads="1"/>
        </xdr:cNvSpPr>
      </xdr:nvSpPr>
      <xdr:spPr bwMode="auto">
        <a:xfrm>
          <a:off x="4429125" y="3829050"/>
          <a:ext cx="381000" cy="200025"/>
        </a:xfrm>
        <a:prstGeom prst="ellipse">
          <a:avLst/>
        </a:prstGeom>
        <a:noFill/>
        <a:ln w="9525" cap="rnd">
          <a:noFill/>
          <a:prstDash val="sysDot"/>
          <a:round/>
          <a:headEnd/>
          <a:tailEnd/>
        </a:ln>
      </xdr:spPr>
    </xdr:sp>
    <xdr:clientData/>
  </xdr:twoCellAnchor>
  <xdr:twoCellAnchor>
    <xdr:from>
      <xdr:col>10</xdr:col>
      <xdr:colOff>28575</xdr:colOff>
      <xdr:row>22</xdr:row>
      <xdr:rowOff>28575</xdr:rowOff>
    </xdr:from>
    <xdr:to>
      <xdr:col>10</xdr:col>
      <xdr:colOff>419100</xdr:colOff>
      <xdr:row>22</xdr:row>
      <xdr:rowOff>228600</xdr:rowOff>
    </xdr:to>
    <xdr:sp macro="" textlink="">
      <xdr:nvSpPr>
        <xdr:cNvPr id="10" name="Oval 12">
          <a:extLst>
            <a:ext uri="{FF2B5EF4-FFF2-40B4-BE49-F238E27FC236}">
              <a16:creationId xmlns:a16="http://schemas.microsoft.com/office/drawing/2014/main" id="{00000000-0008-0000-1400-00000A000000}"/>
            </a:ext>
          </a:extLst>
        </xdr:cNvPr>
        <xdr:cNvSpPr>
          <a:spLocks noChangeArrowheads="1"/>
        </xdr:cNvSpPr>
      </xdr:nvSpPr>
      <xdr:spPr bwMode="auto">
        <a:xfrm>
          <a:off x="4419600" y="4076700"/>
          <a:ext cx="390525" cy="200025"/>
        </a:xfrm>
        <a:prstGeom prst="ellipse">
          <a:avLst/>
        </a:prstGeom>
        <a:noFill/>
        <a:ln w="9525" cap="rnd">
          <a:noFill/>
          <a:prstDash val="sysDot"/>
          <a:round/>
          <a:headEnd/>
          <a:tailEnd/>
        </a:ln>
      </xdr:spPr>
    </xdr:sp>
    <xdr:clientData/>
  </xdr:twoCellAnchor>
  <xdr:twoCellAnchor>
    <xdr:from>
      <xdr:col>10</xdr:col>
      <xdr:colOff>38100</xdr:colOff>
      <xdr:row>23</xdr:row>
      <xdr:rowOff>28575</xdr:rowOff>
    </xdr:from>
    <xdr:to>
      <xdr:col>10</xdr:col>
      <xdr:colOff>419100</xdr:colOff>
      <xdr:row>23</xdr:row>
      <xdr:rowOff>228600</xdr:rowOff>
    </xdr:to>
    <xdr:sp macro="" textlink="">
      <xdr:nvSpPr>
        <xdr:cNvPr id="11" name="Oval 13">
          <a:extLst>
            <a:ext uri="{FF2B5EF4-FFF2-40B4-BE49-F238E27FC236}">
              <a16:creationId xmlns:a16="http://schemas.microsoft.com/office/drawing/2014/main" id="{00000000-0008-0000-1400-00000B000000}"/>
            </a:ext>
          </a:extLst>
        </xdr:cNvPr>
        <xdr:cNvSpPr>
          <a:spLocks noChangeArrowheads="1"/>
        </xdr:cNvSpPr>
      </xdr:nvSpPr>
      <xdr:spPr bwMode="auto">
        <a:xfrm>
          <a:off x="4429125" y="4324350"/>
          <a:ext cx="381000" cy="200025"/>
        </a:xfrm>
        <a:prstGeom prst="ellipse">
          <a:avLst/>
        </a:prstGeom>
        <a:noFill/>
        <a:ln w="9525" cap="rnd">
          <a:noFill/>
          <a:prstDash val="sysDot"/>
          <a:round/>
          <a:headEnd/>
          <a:tailEnd/>
        </a:ln>
      </xdr:spPr>
    </xdr:sp>
    <xdr:clientData/>
  </xdr:twoCellAnchor>
  <xdr:twoCellAnchor>
    <xdr:from>
      <xdr:col>10</xdr:col>
      <xdr:colOff>28575</xdr:colOff>
      <xdr:row>24</xdr:row>
      <xdr:rowOff>28575</xdr:rowOff>
    </xdr:from>
    <xdr:to>
      <xdr:col>10</xdr:col>
      <xdr:colOff>419100</xdr:colOff>
      <xdr:row>24</xdr:row>
      <xdr:rowOff>228600</xdr:rowOff>
    </xdr:to>
    <xdr:sp macro="" textlink="">
      <xdr:nvSpPr>
        <xdr:cNvPr id="12" name="Oval 14">
          <a:extLst>
            <a:ext uri="{FF2B5EF4-FFF2-40B4-BE49-F238E27FC236}">
              <a16:creationId xmlns:a16="http://schemas.microsoft.com/office/drawing/2014/main" id="{00000000-0008-0000-1400-00000C000000}"/>
            </a:ext>
          </a:extLst>
        </xdr:cNvPr>
        <xdr:cNvSpPr>
          <a:spLocks noChangeArrowheads="1"/>
        </xdr:cNvSpPr>
      </xdr:nvSpPr>
      <xdr:spPr bwMode="auto">
        <a:xfrm>
          <a:off x="4419600" y="4572000"/>
          <a:ext cx="390525" cy="200025"/>
        </a:xfrm>
        <a:prstGeom prst="ellipse">
          <a:avLst/>
        </a:prstGeom>
        <a:noFill/>
        <a:ln w="9525" cap="rnd">
          <a:noFill/>
          <a:prstDash val="sysDot"/>
          <a:round/>
          <a:headEnd/>
          <a:tailEnd/>
        </a:ln>
      </xdr:spPr>
    </xdr:sp>
    <xdr:clientData/>
  </xdr:twoCellAnchor>
  <xdr:twoCellAnchor>
    <xdr:from>
      <xdr:col>10</xdr:col>
      <xdr:colOff>38100</xdr:colOff>
      <xdr:row>25</xdr:row>
      <xdr:rowOff>28575</xdr:rowOff>
    </xdr:from>
    <xdr:to>
      <xdr:col>10</xdr:col>
      <xdr:colOff>419100</xdr:colOff>
      <xdr:row>25</xdr:row>
      <xdr:rowOff>228600</xdr:rowOff>
    </xdr:to>
    <xdr:sp macro="" textlink="">
      <xdr:nvSpPr>
        <xdr:cNvPr id="13" name="Oval 15">
          <a:extLst>
            <a:ext uri="{FF2B5EF4-FFF2-40B4-BE49-F238E27FC236}">
              <a16:creationId xmlns:a16="http://schemas.microsoft.com/office/drawing/2014/main" id="{00000000-0008-0000-1400-00000D000000}"/>
            </a:ext>
          </a:extLst>
        </xdr:cNvPr>
        <xdr:cNvSpPr>
          <a:spLocks noChangeArrowheads="1"/>
        </xdr:cNvSpPr>
      </xdr:nvSpPr>
      <xdr:spPr bwMode="auto">
        <a:xfrm>
          <a:off x="4429125" y="4819650"/>
          <a:ext cx="381000" cy="200025"/>
        </a:xfrm>
        <a:prstGeom prst="ellipse">
          <a:avLst/>
        </a:prstGeom>
        <a:noFill/>
        <a:ln w="9525" cap="rnd">
          <a:noFill/>
          <a:prstDash val="sysDot"/>
          <a:round/>
          <a:headEnd/>
          <a:tailEnd/>
        </a:ln>
      </xdr:spPr>
    </xdr:sp>
    <xdr:clientData/>
  </xdr:twoCellAnchor>
  <xdr:twoCellAnchor>
    <xdr:from>
      <xdr:col>10</xdr:col>
      <xdr:colOff>28575</xdr:colOff>
      <xdr:row>26</xdr:row>
      <xdr:rowOff>28575</xdr:rowOff>
    </xdr:from>
    <xdr:to>
      <xdr:col>10</xdr:col>
      <xdr:colOff>419100</xdr:colOff>
      <xdr:row>26</xdr:row>
      <xdr:rowOff>228600</xdr:rowOff>
    </xdr:to>
    <xdr:sp macro="" textlink="">
      <xdr:nvSpPr>
        <xdr:cNvPr id="14" name="Oval 16">
          <a:extLst>
            <a:ext uri="{FF2B5EF4-FFF2-40B4-BE49-F238E27FC236}">
              <a16:creationId xmlns:a16="http://schemas.microsoft.com/office/drawing/2014/main" id="{00000000-0008-0000-1400-00000E000000}"/>
            </a:ext>
          </a:extLst>
        </xdr:cNvPr>
        <xdr:cNvSpPr>
          <a:spLocks noChangeArrowheads="1"/>
        </xdr:cNvSpPr>
      </xdr:nvSpPr>
      <xdr:spPr bwMode="auto">
        <a:xfrm>
          <a:off x="4419600" y="5067300"/>
          <a:ext cx="390525" cy="200025"/>
        </a:xfrm>
        <a:prstGeom prst="ellipse">
          <a:avLst/>
        </a:prstGeom>
        <a:noFill/>
        <a:ln w="9525" cap="rnd">
          <a:noFill/>
          <a:prstDash val="sysDot"/>
          <a:round/>
          <a:headEnd/>
          <a:tailEnd/>
        </a:ln>
      </xdr:spPr>
    </xdr:sp>
    <xdr:clientData/>
  </xdr:twoCellAnchor>
  <xdr:twoCellAnchor>
    <xdr:from>
      <xdr:col>10</xdr:col>
      <xdr:colOff>38100</xdr:colOff>
      <xdr:row>27</xdr:row>
      <xdr:rowOff>28575</xdr:rowOff>
    </xdr:from>
    <xdr:to>
      <xdr:col>10</xdr:col>
      <xdr:colOff>419100</xdr:colOff>
      <xdr:row>27</xdr:row>
      <xdr:rowOff>228600</xdr:rowOff>
    </xdr:to>
    <xdr:sp macro="" textlink="">
      <xdr:nvSpPr>
        <xdr:cNvPr id="15" name="Oval 17">
          <a:extLst>
            <a:ext uri="{FF2B5EF4-FFF2-40B4-BE49-F238E27FC236}">
              <a16:creationId xmlns:a16="http://schemas.microsoft.com/office/drawing/2014/main" id="{00000000-0008-0000-1400-00000F000000}"/>
            </a:ext>
          </a:extLst>
        </xdr:cNvPr>
        <xdr:cNvSpPr>
          <a:spLocks noChangeArrowheads="1"/>
        </xdr:cNvSpPr>
      </xdr:nvSpPr>
      <xdr:spPr bwMode="auto">
        <a:xfrm>
          <a:off x="4429125" y="5314950"/>
          <a:ext cx="381000" cy="200025"/>
        </a:xfrm>
        <a:prstGeom prst="ellipse">
          <a:avLst/>
        </a:prstGeom>
        <a:noFill/>
        <a:ln w="9525" cap="rnd">
          <a:noFill/>
          <a:prstDash val="sysDot"/>
          <a:round/>
          <a:headEnd/>
          <a:tailEnd/>
        </a:ln>
      </xdr:spPr>
    </xdr:sp>
    <xdr:clientData/>
  </xdr:twoCellAnchor>
  <xdr:twoCellAnchor>
    <xdr:from>
      <xdr:col>10</xdr:col>
      <xdr:colOff>28575</xdr:colOff>
      <xdr:row>28</xdr:row>
      <xdr:rowOff>28575</xdr:rowOff>
    </xdr:from>
    <xdr:to>
      <xdr:col>10</xdr:col>
      <xdr:colOff>419100</xdr:colOff>
      <xdr:row>28</xdr:row>
      <xdr:rowOff>228600</xdr:rowOff>
    </xdr:to>
    <xdr:sp macro="" textlink="">
      <xdr:nvSpPr>
        <xdr:cNvPr id="16" name="Oval 18">
          <a:extLst>
            <a:ext uri="{FF2B5EF4-FFF2-40B4-BE49-F238E27FC236}">
              <a16:creationId xmlns:a16="http://schemas.microsoft.com/office/drawing/2014/main" id="{00000000-0008-0000-1400-000010000000}"/>
            </a:ext>
          </a:extLst>
        </xdr:cNvPr>
        <xdr:cNvSpPr>
          <a:spLocks noChangeArrowheads="1"/>
        </xdr:cNvSpPr>
      </xdr:nvSpPr>
      <xdr:spPr bwMode="auto">
        <a:xfrm>
          <a:off x="4419600" y="5562600"/>
          <a:ext cx="390525" cy="200025"/>
        </a:xfrm>
        <a:prstGeom prst="ellipse">
          <a:avLst/>
        </a:prstGeom>
        <a:noFill/>
        <a:ln w="9525" cap="rnd">
          <a:noFill/>
          <a:prstDash val="sysDot"/>
          <a:round/>
          <a:headEnd/>
          <a:tailEnd/>
        </a:ln>
      </xdr:spPr>
    </xdr:sp>
    <xdr:clientData/>
  </xdr:twoCellAnchor>
  <xdr:twoCellAnchor>
    <xdr:from>
      <xdr:col>10</xdr:col>
      <xdr:colOff>38100</xdr:colOff>
      <xdr:row>29</xdr:row>
      <xdr:rowOff>28575</xdr:rowOff>
    </xdr:from>
    <xdr:to>
      <xdr:col>10</xdr:col>
      <xdr:colOff>419100</xdr:colOff>
      <xdr:row>29</xdr:row>
      <xdr:rowOff>228600</xdr:rowOff>
    </xdr:to>
    <xdr:sp macro="" textlink="">
      <xdr:nvSpPr>
        <xdr:cNvPr id="17" name="Oval 19">
          <a:extLst>
            <a:ext uri="{FF2B5EF4-FFF2-40B4-BE49-F238E27FC236}">
              <a16:creationId xmlns:a16="http://schemas.microsoft.com/office/drawing/2014/main" id="{00000000-0008-0000-1400-000011000000}"/>
            </a:ext>
          </a:extLst>
        </xdr:cNvPr>
        <xdr:cNvSpPr>
          <a:spLocks noChangeArrowheads="1"/>
        </xdr:cNvSpPr>
      </xdr:nvSpPr>
      <xdr:spPr bwMode="auto">
        <a:xfrm>
          <a:off x="4429125" y="5810250"/>
          <a:ext cx="381000" cy="200025"/>
        </a:xfrm>
        <a:prstGeom prst="ellipse">
          <a:avLst/>
        </a:prstGeom>
        <a:noFill/>
        <a:ln w="9525" cap="rnd">
          <a:noFill/>
          <a:prstDash val="sysDot"/>
          <a:round/>
          <a:headEnd/>
          <a:tailEnd/>
        </a:ln>
      </xdr:spPr>
    </xdr:sp>
    <xdr:clientData/>
  </xdr:twoCellAnchor>
  <xdr:twoCellAnchor>
    <xdr:from>
      <xdr:col>10</xdr:col>
      <xdr:colOff>28575</xdr:colOff>
      <xdr:row>30</xdr:row>
      <xdr:rowOff>28575</xdr:rowOff>
    </xdr:from>
    <xdr:to>
      <xdr:col>10</xdr:col>
      <xdr:colOff>419100</xdr:colOff>
      <xdr:row>30</xdr:row>
      <xdr:rowOff>228600</xdr:rowOff>
    </xdr:to>
    <xdr:sp macro="" textlink="">
      <xdr:nvSpPr>
        <xdr:cNvPr id="18" name="Oval 20">
          <a:extLst>
            <a:ext uri="{FF2B5EF4-FFF2-40B4-BE49-F238E27FC236}">
              <a16:creationId xmlns:a16="http://schemas.microsoft.com/office/drawing/2014/main" id="{00000000-0008-0000-1400-000012000000}"/>
            </a:ext>
          </a:extLst>
        </xdr:cNvPr>
        <xdr:cNvSpPr>
          <a:spLocks noChangeArrowheads="1"/>
        </xdr:cNvSpPr>
      </xdr:nvSpPr>
      <xdr:spPr bwMode="auto">
        <a:xfrm>
          <a:off x="4419600" y="6057900"/>
          <a:ext cx="390525" cy="200025"/>
        </a:xfrm>
        <a:prstGeom prst="ellipse">
          <a:avLst/>
        </a:prstGeom>
        <a:noFill/>
        <a:ln w="9525" cap="rnd">
          <a:noFill/>
          <a:prstDash val="sysDot"/>
          <a:round/>
          <a:headEnd/>
          <a:tailEnd/>
        </a:ln>
      </xdr:spPr>
    </xdr:sp>
    <xdr:clientData/>
  </xdr:twoCellAnchor>
  <xdr:twoCellAnchor>
    <xdr:from>
      <xdr:col>10</xdr:col>
      <xdr:colOff>38100</xdr:colOff>
      <xdr:row>31</xdr:row>
      <xdr:rowOff>28575</xdr:rowOff>
    </xdr:from>
    <xdr:to>
      <xdr:col>10</xdr:col>
      <xdr:colOff>419100</xdr:colOff>
      <xdr:row>31</xdr:row>
      <xdr:rowOff>228600</xdr:rowOff>
    </xdr:to>
    <xdr:sp macro="" textlink="">
      <xdr:nvSpPr>
        <xdr:cNvPr id="19" name="Oval 21">
          <a:extLst>
            <a:ext uri="{FF2B5EF4-FFF2-40B4-BE49-F238E27FC236}">
              <a16:creationId xmlns:a16="http://schemas.microsoft.com/office/drawing/2014/main" id="{00000000-0008-0000-1400-000013000000}"/>
            </a:ext>
          </a:extLst>
        </xdr:cNvPr>
        <xdr:cNvSpPr>
          <a:spLocks noChangeArrowheads="1"/>
        </xdr:cNvSpPr>
      </xdr:nvSpPr>
      <xdr:spPr bwMode="auto">
        <a:xfrm>
          <a:off x="4429125" y="6305550"/>
          <a:ext cx="381000" cy="200025"/>
        </a:xfrm>
        <a:prstGeom prst="ellipse">
          <a:avLst/>
        </a:prstGeom>
        <a:noFill/>
        <a:ln w="9525" cap="rnd">
          <a:noFill/>
          <a:prstDash val="sysDot"/>
          <a:round/>
          <a:headEnd/>
          <a:tailEnd/>
        </a:ln>
      </xdr:spPr>
    </xdr:sp>
    <xdr:clientData/>
  </xdr:twoCellAnchor>
  <xdr:twoCellAnchor>
    <xdr:from>
      <xdr:col>9</xdr:col>
      <xdr:colOff>28575</xdr:colOff>
      <xdr:row>12</xdr:row>
      <xdr:rowOff>9525</xdr:rowOff>
    </xdr:from>
    <xdr:to>
      <xdr:col>9</xdr:col>
      <xdr:colOff>228600</xdr:colOff>
      <xdr:row>13</xdr:row>
      <xdr:rowOff>238125</xdr:rowOff>
    </xdr:to>
    <xdr:sp macro="" textlink="">
      <xdr:nvSpPr>
        <xdr:cNvPr id="20" name="Oval 22">
          <a:extLst>
            <a:ext uri="{FF2B5EF4-FFF2-40B4-BE49-F238E27FC236}">
              <a16:creationId xmlns:a16="http://schemas.microsoft.com/office/drawing/2014/main" id="{00000000-0008-0000-1400-000014000000}"/>
            </a:ext>
          </a:extLst>
        </xdr:cNvPr>
        <xdr:cNvSpPr>
          <a:spLocks noChangeArrowheads="1"/>
        </xdr:cNvSpPr>
      </xdr:nvSpPr>
      <xdr:spPr bwMode="auto">
        <a:xfrm>
          <a:off x="4162425" y="1581150"/>
          <a:ext cx="200025" cy="476250"/>
        </a:xfrm>
        <a:prstGeom prst="ellipse">
          <a:avLst/>
        </a:prstGeom>
        <a:noFill/>
        <a:ln w="12700">
          <a:solidFill>
            <a:srgbClr val="000000"/>
          </a:solidFill>
          <a:round/>
          <a:headEnd/>
          <a:tailEnd/>
        </a:ln>
      </xdr:spPr>
    </xdr:sp>
    <xdr:clientData/>
  </xdr:twoCellAnchor>
  <xdr:twoCellAnchor>
    <xdr:from>
      <xdr:col>9</xdr:col>
      <xdr:colOff>19050</xdr:colOff>
      <xdr:row>14</xdr:row>
      <xdr:rowOff>9525</xdr:rowOff>
    </xdr:from>
    <xdr:to>
      <xdr:col>9</xdr:col>
      <xdr:colOff>219075</xdr:colOff>
      <xdr:row>15</xdr:row>
      <xdr:rowOff>238125</xdr:rowOff>
    </xdr:to>
    <xdr:sp macro="" textlink="">
      <xdr:nvSpPr>
        <xdr:cNvPr id="21" name="Oval 44">
          <a:extLst>
            <a:ext uri="{FF2B5EF4-FFF2-40B4-BE49-F238E27FC236}">
              <a16:creationId xmlns:a16="http://schemas.microsoft.com/office/drawing/2014/main" id="{00000000-0008-0000-1400-000015000000}"/>
            </a:ext>
          </a:extLst>
        </xdr:cNvPr>
        <xdr:cNvSpPr>
          <a:spLocks noChangeArrowheads="1"/>
        </xdr:cNvSpPr>
      </xdr:nvSpPr>
      <xdr:spPr bwMode="auto">
        <a:xfrm>
          <a:off x="4152900" y="2076450"/>
          <a:ext cx="200025" cy="476250"/>
        </a:xfrm>
        <a:prstGeom prst="ellipse">
          <a:avLst/>
        </a:prstGeom>
        <a:noFill/>
        <a:ln w="12700">
          <a:solidFill>
            <a:srgbClr val="000000"/>
          </a:solidFill>
          <a:round/>
          <a:headEnd/>
          <a:tailEnd/>
        </a:ln>
      </xdr:spPr>
    </xdr:sp>
    <xdr:clientData/>
  </xdr:twoCellAnchor>
  <xdr:twoCellAnchor>
    <xdr:from>
      <xdr:col>9</xdr:col>
      <xdr:colOff>28575</xdr:colOff>
      <xdr:row>16</xdr:row>
      <xdr:rowOff>19050</xdr:rowOff>
    </xdr:from>
    <xdr:to>
      <xdr:col>9</xdr:col>
      <xdr:colOff>228600</xdr:colOff>
      <xdr:row>18</xdr:row>
      <xdr:rowOff>0</xdr:rowOff>
    </xdr:to>
    <xdr:sp macro="" textlink="">
      <xdr:nvSpPr>
        <xdr:cNvPr id="22" name="Oval 47">
          <a:extLst>
            <a:ext uri="{FF2B5EF4-FFF2-40B4-BE49-F238E27FC236}">
              <a16:creationId xmlns:a16="http://schemas.microsoft.com/office/drawing/2014/main" id="{00000000-0008-0000-1400-000016000000}"/>
            </a:ext>
          </a:extLst>
        </xdr:cNvPr>
        <xdr:cNvSpPr>
          <a:spLocks noChangeArrowheads="1"/>
        </xdr:cNvSpPr>
      </xdr:nvSpPr>
      <xdr:spPr bwMode="auto">
        <a:xfrm>
          <a:off x="4162425" y="2581275"/>
          <a:ext cx="200025" cy="476250"/>
        </a:xfrm>
        <a:prstGeom prst="ellipse">
          <a:avLst/>
        </a:prstGeom>
        <a:noFill/>
        <a:ln w="12700">
          <a:solidFill>
            <a:srgbClr val="000000"/>
          </a:solidFill>
          <a:round/>
          <a:headEnd/>
          <a:tailEnd/>
        </a:ln>
      </xdr:spPr>
    </xdr:sp>
    <xdr:clientData/>
  </xdr:twoCellAnchor>
  <xdr:twoCellAnchor>
    <xdr:from>
      <xdr:col>9</xdr:col>
      <xdr:colOff>38100</xdr:colOff>
      <xdr:row>18</xdr:row>
      <xdr:rowOff>9525</xdr:rowOff>
    </xdr:from>
    <xdr:to>
      <xdr:col>9</xdr:col>
      <xdr:colOff>238125</xdr:colOff>
      <xdr:row>19</xdr:row>
      <xdr:rowOff>238125</xdr:rowOff>
    </xdr:to>
    <xdr:sp macro="" textlink="">
      <xdr:nvSpPr>
        <xdr:cNvPr id="23" name="Oval 50">
          <a:extLst>
            <a:ext uri="{FF2B5EF4-FFF2-40B4-BE49-F238E27FC236}">
              <a16:creationId xmlns:a16="http://schemas.microsoft.com/office/drawing/2014/main" id="{00000000-0008-0000-1400-000017000000}"/>
            </a:ext>
          </a:extLst>
        </xdr:cNvPr>
        <xdr:cNvSpPr>
          <a:spLocks noChangeArrowheads="1"/>
        </xdr:cNvSpPr>
      </xdr:nvSpPr>
      <xdr:spPr bwMode="auto">
        <a:xfrm>
          <a:off x="4171950" y="3067050"/>
          <a:ext cx="200025" cy="476250"/>
        </a:xfrm>
        <a:prstGeom prst="ellipse">
          <a:avLst/>
        </a:prstGeom>
        <a:noFill/>
        <a:ln w="12700">
          <a:solidFill>
            <a:srgbClr val="000000"/>
          </a:solidFill>
          <a:round/>
          <a:headEnd/>
          <a:tailEnd/>
        </a:ln>
      </xdr:spPr>
    </xdr:sp>
    <xdr:clientData/>
  </xdr:twoCellAnchor>
  <xdr:twoCellAnchor>
    <xdr:from>
      <xdr:col>9</xdr:col>
      <xdr:colOff>28575</xdr:colOff>
      <xdr:row>20</xdr:row>
      <xdr:rowOff>9525</xdr:rowOff>
    </xdr:from>
    <xdr:to>
      <xdr:col>9</xdr:col>
      <xdr:colOff>228600</xdr:colOff>
      <xdr:row>21</xdr:row>
      <xdr:rowOff>238125</xdr:rowOff>
    </xdr:to>
    <xdr:sp macro="" textlink="">
      <xdr:nvSpPr>
        <xdr:cNvPr id="24" name="Oval 53">
          <a:extLst>
            <a:ext uri="{FF2B5EF4-FFF2-40B4-BE49-F238E27FC236}">
              <a16:creationId xmlns:a16="http://schemas.microsoft.com/office/drawing/2014/main" id="{00000000-0008-0000-1400-000018000000}"/>
            </a:ext>
          </a:extLst>
        </xdr:cNvPr>
        <xdr:cNvSpPr>
          <a:spLocks noChangeArrowheads="1"/>
        </xdr:cNvSpPr>
      </xdr:nvSpPr>
      <xdr:spPr bwMode="auto">
        <a:xfrm>
          <a:off x="4162425" y="3562350"/>
          <a:ext cx="200025" cy="476250"/>
        </a:xfrm>
        <a:prstGeom prst="ellipse">
          <a:avLst/>
        </a:prstGeom>
        <a:noFill/>
        <a:ln w="12700">
          <a:solidFill>
            <a:srgbClr val="000000"/>
          </a:solidFill>
          <a:round/>
          <a:headEnd/>
          <a:tailEnd/>
        </a:ln>
      </xdr:spPr>
    </xdr:sp>
    <xdr:clientData/>
  </xdr:twoCellAnchor>
  <xdr:twoCellAnchor>
    <xdr:from>
      <xdr:col>9</xdr:col>
      <xdr:colOff>28575</xdr:colOff>
      <xdr:row>22</xdr:row>
      <xdr:rowOff>0</xdr:rowOff>
    </xdr:from>
    <xdr:to>
      <xdr:col>9</xdr:col>
      <xdr:colOff>228600</xdr:colOff>
      <xdr:row>23</xdr:row>
      <xdr:rowOff>228600</xdr:rowOff>
    </xdr:to>
    <xdr:sp macro="" textlink="">
      <xdr:nvSpPr>
        <xdr:cNvPr id="25" name="Oval 56">
          <a:extLst>
            <a:ext uri="{FF2B5EF4-FFF2-40B4-BE49-F238E27FC236}">
              <a16:creationId xmlns:a16="http://schemas.microsoft.com/office/drawing/2014/main" id="{00000000-0008-0000-1400-000019000000}"/>
            </a:ext>
          </a:extLst>
        </xdr:cNvPr>
        <xdr:cNvSpPr>
          <a:spLocks noChangeArrowheads="1"/>
        </xdr:cNvSpPr>
      </xdr:nvSpPr>
      <xdr:spPr bwMode="auto">
        <a:xfrm>
          <a:off x="4162425" y="4048125"/>
          <a:ext cx="200025" cy="476250"/>
        </a:xfrm>
        <a:prstGeom prst="ellipse">
          <a:avLst/>
        </a:prstGeom>
        <a:noFill/>
        <a:ln w="12700">
          <a:solidFill>
            <a:srgbClr val="000000"/>
          </a:solidFill>
          <a:round/>
          <a:headEnd/>
          <a:tailEnd/>
        </a:ln>
      </xdr:spPr>
    </xdr:sp>
    <xdr:clientData/>
  </xdr:twoCellAnchor>
  <xdr:twoCellAnchor>
    <xdr:from>
      <xdr:col>9</xdr:col>
      <xdr:colOff>28575</xdr:colOff>
      <xdr:row>24</xdr:row>
      <xdr:rowOff>19050</xdr:rowOff>
    </xdr:from>
    <xdr:to>
      <xdr:col>9</xdr:col>
      <xdr:colOff>228600</xdr:colOff>
      <xdr:row>26</xdr:row>
      <xdr:rowOff>0</xdr:rowOff>
    </xdr:to>
    <xdr:sp macro="" textlink="">
      <xdr:nvSpPr>
        <xdr:cNvPr id="26" name="Oval 59">
          <a:extLst>
            <a:ext uri="{FF2B5EF4-FFF2-40B4-BE49-F238E27FC236}">
              <a16:creationId xmlns:a16="http://schemas.microsoft.com/office/drawing/2014/main" id="{00000000-0008-0000-1400-00001A000000}"/>
            </a:ext>
          </a:extLst>
        </xdr:cNvPr>
        <xdr:cNvSpPr>
          <a:spLocks noChangeArrowheads="1"/>
        </xdr:cNvSpPr>
      </xdr:nvSpPr>
      <xdr:spPr bwMode="auto">
        <a:xfrm>
          <a:off x="4162425" y="4562475"/>
          <a:ext cx="200025" cy="476250"/>
        </a:xfrm>
        <a:prstGeom prst="ellipse">
          <a:avLst/>
        </a:prstGeom>
        <a:noFill/>
        <a:ln w="12700">
          <a:solidFill>
            <a:srgbClr val="000000"/>
          </a:solidFill>
          <a:round/>
          <a:headEnd/>
          <a:tailEnd/>
        </a:ln>
      </xdr:spPr>
    </xdr:sp>
    <xdr:clientData/>
  </xdr:twoCellAnchor>
  <xdr:twoCellAnchor>
    <xdr:from>
      <xdr:col>9</xdr:col>
      <xdr:colOff>19050</xdr:colOff>
      <xdr:row>26</xdr:row>
      <xdr:rowOff>9525</xdr:rowOff>
    </xdr:from>
    <xdr:to>
      <xdr:col>9</xdr:col>
      <xdr:colOff>219075</xdr:colOff>
      <xdr:row>27</xdr:row>
      <xdr:rowOff>238125</xdr:rowOff>
    </xdr:to>
    <xdr:sp macro="" textlink="">
      <xdr:nvSpPr>
        <xdr:cNvPr id="27" name="Oval 62">
          <a:extLst>
            <a:ext uri="{FF2B5EF4-FFF2-40B4-BE49-F238E27FC236}">
              <a16:creationId xmlns:a16="http://schemas.microsoft.com/office/drawing/2014/main" id="{00000000-0008-0000-1400-00001B000000}"/>
            </a:ext>
          </a:extLst>
        </xdr:cNvPr>
        <xdr:cNvSpPr>
          <a:spLocks noChangeArrowheads="1"/>
        </xdr:cNvSpPr>
      </xdr:nvSpPr>
      <xdr:spPr bwMode="auto">
        <a:xfrm>
          <a:off x="4152900" y="5048250"/>
          <a:ext cx="200025" cy="476250"/>
        </a:xfrm>
        <a:prstGeom prst="ellipse">
          <a:avLst/>
        </a:prstGeom>
        <a:noFill/>
        <a:ln w="12700">
          <a:solidFill>
            <a:srgbClr val="000000"/>
          </a:solidFill>
          <a:round/>
          <a:headEnd/>
          <a:tailEnd/>
        </a:ln>
      </xdr:spPr>
    </xdr:sp>
    <xdr:clientData/>
  </xdr:twoCellAnchor>
  <xdr:twoCellAnchor>
    <xdr:from>
      <xdr:col>9</xdr:col>
      <xdr:colOff>38100</xdr:colOff>
      <xdr:row>28</xdr:row>
      <xdr:rowOff>0</xdr:rowOff>
    </xdr:from>
    <xdr:to>
      <xdr:col>9</xdr:col>
      <xdr:colOff>238125</xdr:colOff>
      <xdr:row>29</xdr:row>
      <xdr:rowOff>228600</xdr:rowOff>
    </xdr:to>
    <xdr:sp macro="" textlink="">
      <xdr:nvSpPr>
        <xdr:cNvPr id="28" name="Oval 65">
          <a:extLst>
            <a:ext uri="{FF2B5EF4-FFF2-40B4-BE49-F238E27FC236}">
              <a16:creationId xmlns:a16="http://schemas.microsoft.com/office/drawing/2014/main" id="{00000000-0008-0000-1400-00001C000000}"/>
            </a:ext>
          </a:extLst>
        </xdr:cNvPr>
        <xdr:cNvSpPr>
          <a:spLocks noChangeArrowheads="1"/>
        </xdr:cNvSpPr>
      </xdr:nvSpPr>
      <xdr:spPr bwMode="auto">
        <a:xfrm>
          <a:off x="4171950" y="5534025"/>
          <a:ext cx="200025" cy="476250"/>
        </a:xfrm>
        <a:prstGeom prst="ellipse">
          <a:avLst/>
        </a:prstGeom>
        <a:noFill/>
        <a:ln w="12700">
          <a:solidFill>
            <a:srgbClr val="000000"/>
          </a:solidFill>
          <a:round/>
          <a:headEnd/>
          <a:tailEnd/>
        </a:ln>
      </xdr:spPr>
    </xdr:sp>
    <xdr:clientData/>
  </xdr:twoCellAnchor>
  <xdr:twoCellAnchor>
    <xdr:from>
      <xdr:col>9</xdr:col>
      <xdr:colOff>28575</xdr:colOff>
      <xdr:row>30</xdr:row>
      <xdr:rowOff>19050</xdr:rowOff>
    </xdr:from>
    <xdr:to>
      <xdr:col>9</xdr:col>
      <xdr:colOff>228600</xdr:colOff>
      <xdr:row>32</xdr:row>
      <xdr:rowOff>0</xdr:rowOff>
    </xdr:to>
    <xdr:sp macro="" textlink="">
      <xdr:nvSpPr>
        <xdr:cNvPr id="29" name="Oval 68">
          <a:extLst>
            <a:ext uri="{FF2B5EF4-FFF2-40B4-BE49-F238E27FC236}">
              <a16:creationId xmlns:a16="http://schemas.microsoft.com/office/drawing/2014/main" id="{00000000-0008-0000-1400-00001D000000}"/>
            </a:ext>
          </a:extLst>
        </xdr:cNvPr>
        <xdr:cNvSpPr>
          <a:spLocks noChangeArrowheads="1"/>
        </xdr:cNvSpPr>
      </xdr:nvSpPr>
      <xdr:spPr bwMode="auto">
        <a:xfrm>
          <a:off x="4162425" y="6048375"/>
          <a:ext cx="200025" cy="476250"/>
        </a:xfrm>
        <a:prstGeom prst="ellipse">
          <a:avLst/>
        </a:prstGeom>
        <a:noFill/>
        <a:ln w="12700">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0" name="Line 2">
          <a:extLst>
            <a:ext uri="{FF2B5EF4-FFF2-40B4-BE49-F238E27FC236}">
              <a16:creationId xmlns:a16="http://schemas.microsoft.com/office/drawing/2014/main" id="{00000000-0008-0000-1400-00001E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1" name="Line 2">
          <a:extLst>
            <a:ext uri="{FF2B5EF4-FFF2-40B4-BE49-F238E27FC236}">
              <a16:creationId xmlns:a16="http://schemas.microsoft.com/office/drawing/2014/main" id="{00000000-0008-0000-1400-00001F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2" name="Line 2">
          <a:extLst>
            <a:ext uri="{FF2B5EF4-FFF2-40B4-BE49-F238E27FC236}">
              <a16:creationId xmlns:a16="http://schemas.microsoft.com/office/drawing/2014/main" id="{00000000-0008-0000-1400-000020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28575</xdr:colOff>
      <xdr:row>12</xdr:row>
      <xdr:rowOff>28575</xdr:rowOff>
    </xdr:from>
    <xdr:to>
      <xdr:col>10</xdr:col>
      <xdr:colOff>419100</xdr:colOff>
      <xdr:row>12</xdr:row>
      <xdr:rowOff>228600</xdr:rowOff>
    </xdr:to>
    <xdr:sp macro="" textlink="">
      <xdr:nvSpPr>
        <xdr:cNvPr id="2" name="Oval 1">
          <a:extLst>
            <a:ext uri="{FF2B5EF4-FFF2-40B4-BE49-F238E27FC236}">
              <a16:creationId xmlns:a16="http://schemas.microsoft.com/office/drawing/2014/main" id="{00000000-0008-0000-1500-000002000000}"/>
            </a:ext>
          </a:extLst>
        </xdr:cNvPr>
        <xdr:cNvSpPr>
          <a:spLocks noChangeArrowheads="1"/>
        </xdr:cNvSpPr>
      </xdr:nvSpPr>
      <xdr:spPr bwMode="auto">
        <a:xfrm>
          <a:off x="4419600" y="1600200"/>
          <a:ext cx="390525" cy="200025"/>
        </a:xfrm>
        <a:prstGeom prst="ellipse">
          <a:avLst/>
        </a:prstGeom>
        <a:noFill/>
        <a:ln w="9525" cap="rnd">
          <a:noFill/>
          <a:prstDash val="sysDot"/>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 name="Line 2">
          <a:extLst>
            <a:ext uri="{FF2B5EF4-FFF2-40B4-BE49-F238E27FC236}">
              <a16:creationId xmlns:a16="http://schemas.microsoft.com/office/drawing/2014/main" id="{00000000-0008-0000-1500-000003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10</xdr:col>
      <xdr:colOff>38100</xdr:colOff>
      <xdr:row>13</xdr:row>
      <xdr:rowOff>28575</xdr:rowOff>
    </xdr:from>
    <xdr:to>
      <xdr:col>10</xdr:col>
      <xdr:colOff>419100</xdr:colOff>
      <xdr:row>13</xdr:row>
      <xdr:rowOff>228600</xdr:rowOff>
    </xdr:to>
    <xdr:sp macro="" textlink="">
      <xdr:nvSpPr>
        <xdr:cNvPr id="4" name="Oval 3">
          <a:extLst>
            <a:ext uri="{FF2B5EF4-FFF2-40B4-BE49-F238E27FC236}">
              <a16:creationId xmlns:a16="http://schemas.microsoft.com/office/drawing/2014/main" id="{00000000-0008-0000-1500-000004000000}"/>
            </a:ext>
          </a:extLst>
        </xdr:cNvPr>
        <xdr:cNvSpPr>
          <a:spLocks noChangeArrowheads="1"/>
        </xdr:cNvSpPr>
      </xdr:nvSpPr>
      <xdr:spPr bwMode="auto">
        <a:xfrm>
          <a:off x="4429125" y="1847850"/>
          <a:ext cx="381000" cy="200025"/>
        </a:xfrm>
        <a:prstGeom prst="ellipse">
          <a:avLst/>
        </a:prstGeom>
        <a:noFill/>
        <a:ln w="9525" cap="rnd">
          <a:noFill/>
          <a:prstDash val="sysDot"/>
          <a:round/>
          <a:headEnd/>
          <a:tailEnd/>
        </a:ln>
      </xdr:spPr>
    </xdr:sp>
    <xdr:clientData/>
  </xdr:twoCellAnchor>
  <xdr:twoCellAnchor>
    <xdr:from>
      <xdr:col>10</xdr:col>
      <xdr:colOff>38100</xdr:colOff>
      <xdr:row>17</xdr:row>
      <xdr:rowOff>28575</xdr:rowOff>
    </xdr:from>
    <xdr:to>
      <xdr:col>10</xdr:col>
      <xdr:colOff>419100</xdr:colOff>
      <xdr:row>17</xdr:row>
      <xdr:rowOff>228600</xdr:rowOff>
    </xdr:to>
    <xdr:sp macro="" textlink="">
      <xdr:nvSpPr>
        <xdr:cNvPr id="5" name="Oval 7">
          <a:extLst>
            <a:ext uri="{FF2B5EF4-FFF2-40B4-BE49-F238E27FC236}">
              <a16:creationId xmlns:a16="http://schemas.microsoft.com/office/drawing/2014/main" id="{00000000-0008-0000-1500-000005000000}"/>
            </a:ext>
          </a:extLst>
        </xdr:cNvPr>
        <xdr:cNvSpPr>
          <a:spLocks noChangeArrowheads="1"/>
        </xdr:cNvSpPr>
      </xdr:nvSpPr>
      <xdr:spPr bwMode="auto">
        <a:xfrm>
          <a:off x="4429125" y="2838450"/>
          <a:ext cx="381000" cy="200025"/>
        </a:xfrm>
        <a:prstGeom prst="ellipse">
          <a:avLst/>
        </a:prstGeom>
        <a:noFill/>
        <a:ln w="9525" cap="rnd">
          <a:noFill/>
          <a:prstDash val="sysDot"/>
          <a:round/>
          <a:headEnd/>
          <a:tailEnd/>
        </a:ln>
      </xdr:spPr>
    </xdr:sp>
    <xdr:clientData/>
  </xdr:twoCellAnchor>
  <xdr:twoCellAnchor>
    <xdr:from>
      <xdr:col>10</xdr:col>
      <xdr:colOff>28575</xdr:colOff>
      <xdr:row>18</xdr:row>
      <xdr:rowOff>28575</xdr:rowOff>
    </xdr:from>
    <xdr:to>
      <xdr:col>10</xdr:col>
      <xdr:colOff>419100</xdr:colOff>
      <xdr:row>18</xdr:row>
      <xdr:rowOff>228600</xdr:rowOff>
    </xdr:to>
    <xdr:sp macro="" textlink="">
      <xdr:nvSpPr>
        <xdr:cNvPr id="6" name="Oval 8">
          <a:extLst>
            <a:ext uri="{FF2B5EF4-FFF2-40B4-BE49-F238E27FC236}">
              <a16:creationId xmlns:a16="http://schemas.microsoft.com/office/drawing/2014/main" id="{00000000-0008-0000-1500-000006000000}"/>
            </a:ext>
          </a:extLst>
        </xdr:cNvPr>
        <xdr:cNvSpPr>
          <a:spLocks noChangeArrowheads="1"/>
        </xdr:cNvSpPr>
      </xdr:nvSpPr>
      <xdr:spPr bwMode="auto">
        <a:xfrm>
          <a:off x="4419600" y="3086100"/>
          <a:ext cx="390525" cy="200025"/>
        </a:xfrm>
        <a:prstGeom prst="ellipse">
          <a:avLst/>
        </a:prstGeom>
        <a:noFill/>
        <a:ln w="9525" cap="rnd">
          <a:noFill/>
          <a:prstDash val="sysDot"/>
          <a:round/>
          <a:headEnd/>
          <a:tailEnd/>
        </a:ln>
      </xdr:spPr>
    </xdr:sp>
    <xdr:clientData/>
  </xdr:twoCellAnchor>
  <xdr:twoCellAnchor>
    <xdr:from>
      <xdr:col>10</xdr:col>
      <xdr:colOff>38100</xdr:colOff>
      <xdr:row>19</xdr:row>
      <xdr:rowOff>28575</xdr:rowOff>
    </xdr:from>
    <xdr:to>
      <xdr:col>10</xdr:col>
      <xdr:colOff>419100</xdr:colOff>
      <xdr:row>19</xdr:row>
      <xdr:rowOff>228600</xdr:rowOff>
    </xdr:to>
    <xdr:sp macro="" textlink="">
      <xdr:nvSpPr>
        <xdr:cNvPr id="7" name="Oval 9">
          <a:extLst>
            <a:ext uri="{FF2B5EF4-FFF2-40B4-BE49-F238E27FC236}">
              <a16:creationId xmlns:a16="http://schemas.microsoft.com/office/drawing/2014/main" id="{00000000-0008-0000-1500-000007000000}"/>
            </a:ext>
          </a:extLst>
        </xdr:cNvPr>
        <xdr:cNvSpPr>
          <a:spLocks noChangeArrowheads="1"/>
        </xdr:cNvSpPr>
      </xdr:nvSpPr>
      <xdr:spPr bwMode="auto">
        <a:xfrm>
          <a:off x="4429125" y="3333750"/>
          <a:ext cx="381000" cy="200025"/>
        </a:xfrm>
        <a:prstGeom prst="ellipse">
          <a:avLst/>
        </a:prstGeom>
        <a:noFill/>
        <a:ln w="9525" cap="rnd">
          <a:noFill/>
          <a:prstDash val="sysDot"/>
          <a:round/>
          <a:headEnd/>
          <a:tailEnd/>
        </a:ln>
      </xdr:spPr>
    </xdr:sp>
    <xdr:clientData/>
  </xdr:twoCellAnchor>
  <xdr:twoCellAnchor>
    <xdr:from>
      <xdr:col>10</xdr:col>
      <xdr:colOff>28575</xdr:colOff>
      <xdr:row>20</xdr:row>
      <xdr:rowOff>28575</xdr:rowOff>
    </xdr:from>
    <xdr:to>
      <xdr:col>10</xdr:col>
      <xdr:colOff>419100</xdr:colOff>
      <xdr:row>20</xdr:row>
      <xdr:rowOff>228600</xdr:rowOff>
    </xdr:to>
    <xdr:sp macro="" textlink="">
      <xdr:nvSpPr>
        <xdr:cNvPr id="8" name="Oval 10">
          <a:extLst>
            <a:ext uri="{FF2B5EF4-FFF2-40B4-BE49-F238E27FC236}">
              <a16:creationId xmlns:a16="http://schemas.microsoft.com/office/drawing/2014/main" id="{00000000-0008-0000-1500-000008000000}"/>
            </a:ext>
          </a:extLst>
        </xdr:cNvPr>
        <xdr:cNvSpPr>
          <a:spLocks noChangeArrowheads="1"/>
        </xdr:cNvSpPr>
      </xdr:nvSpPr>
      <xdr:spPr bwMode="auto">
        <a:xfrm>
          <a:off x="4419600" y="3581400"/>
          <a:ext cx="390525" cy="200025"/>
        </a:xfrm>
        <a:prstGeom prst="ellipse">
          <a:avLst/>
        </a:prstGeom>
        <a:noFill/>
        <a:ln w="9525" cap="rnd">
          <a:noFill/>
          <a:prstDash val="sysDot"/>
          <a:round/>
          <a:headEnd/>
          <a:tailEnd/>
        </a:ln>
      </xdr:spPr>
    </xdr:sp>
    <xdr:clientData/>
  </xdr:twoCellAnchor>
  <xdr:twoCellAnchor>
    <xdr:from>
      <xdr:col>10</xdr:col>
      <xdr:colOff>38100</xdr:colOff>
      <xdr:row>21</xdr:row>
      <xdr:rowOff>28575</xdr:rowOff>
    </xdr:from>
    <xdr:to>
      <xdr:col>10</xdr:col>
      <xdr:colOff>419100</xdr:colOff>
      <xdr:row>21</xdr:row>
      <xdr:rowOff>228600</xdr:rowOff>
    </xdr:to>
    <xdr:sp macro="" textlink="">
      <xdr:nvSpPr>
        <xdr:cNvPr id="9" name="Oval 11">
          <a:extLst>
            <a:ext uri="{FF2B5EF4-FFF2-40B4-BE49-F238E27FC236}">
              <a16:creationId xmlns:a16="http://schemas.microsoft.com/office/drawing/2014/main" id="{00000000-0008-0000-1500-000009000000}"/>
            </a:ext>
          </a:extLst>
        </xdr:cNvPr>
        <xdr:cNvSpPr>
          <a:spLocks noChangeArrowheads="1"/>
        </xdr:cNvSpPr>
      </xdr:nvSpPr>
      <xdr:spPr bwMode="auto">
        <a:xfrm>
          <a:off x="4429125" y="3829050"/>
          <a:ext cx="381000" cy="200025"/>
        </a:xfrm>
        <a:prstGeom prst="ellipse">
          <a:avLst/>
        </a:prstGeom>
        <a:noFill/>
        <a:ln w="9525" cap="rnd">
          <a:noFill/>
          <a:prstDash val="sysDot"/>
          <a:round/>
          <a:headEnd/>
          <a:tailEnd/>
        </a:ln>
      </xdr:spPr>
    </xdr:sp>
    <xdr:clientData/>
  </xdr:twoCellAnchor>
  <xdr:twoCellAnchor>
    <xdr:from>
      <xdr:col>10</xdr:col>
      <xdr:colOff>28575</xdr:colOff>
      <xdr:row>22</xdr:row>
      <xdr:rowOff>28575</xdr:rowOff>
    </xdr:from>
    <xdr:to>
      <xdr:col>10</xdr:col>
      <xdr:colOff>419100</xdr:colOff>
      <xdr:row>22</xdr:row>
      <xdr:rowOff>228600</xdr:rowOff>
    </xdr:to>
    <xdr:sp macro="" textlink="">
      <xdr:nvSpPr>
        <xdr:cNvPr id="10" name="Oval 12">
          <a:extLst>
            <a:ext uri="{FF2B5EF4-FFF2-40B4-BE49-F238E27FC236}">
              <a16:creationId xmlns:a16="http://schemas.microsoft.com/office/drawing/2014/main" id="{00000000-0008-0000-1500-00000A000000}"/>
            </a:ext>
          </a:extLst>
        </xdr:cNvPr>
        <xdr:cNvSpPr>
          <a:spLocks noChangeArrowheads="1"/>
        </xdr:cNvSpPr>
      </xdr:nvSpPr>
      <xdr:spPr bwMode="auto">
        <a:xfrm>
          <a:off x="4419600" y="4076700"/>
          <a:ext cx="390525" cy="200025"/>
        </a:xfrm>
        <a:prstGeom prst="ellipse">
          <a:avLst/>
        </a:prstGeom>
        <a:noFill/>
        <a:ln w="9525" cap="rnd">
          <a:noFill/>
          <a:prstDash val="sysDot"/>
          <a:round/>
          <a:headEnd/>
          <a:tailEnd/>
        </a:ln>
      </xdr:spPr>
    </xdr:sp>
    <xdr:clientData/>
  </xdr:twoCellAnchor>
  <xdr:twoCellAnchor>
    <xdr:from>
      <xdr:col>10</xdr:col>
      <xdr:colOff>38100</xdr:colOff>
      <xdr:row>23</xdr:row>
      <xdr:rowOff>28575</xdr:rowOff>
    </xdr:from>
    <xdr:to>
      <xdr:col>10</xdr:col>
      <xdr:colOff>419100</xdr:colOff>
      <xdr:row>23</xdr:row>
      <xdr:rowOff>228600</xdr:rowOff>
    </xdr:to>
    <xdr:sp macro="" textlink="">
      <xdr:nvSpPr>
        <xdr:cNvPr id="11" name="Oval 13">
          <a:extLst>
            <a:ext uri="{FF2B5EF4-FFF2-40B4-BE49-F238E27FC236}">
              <a16:creationId xmlns:a16="http://schemas.microsoft.com/office/drawing/2014/main" id="{00000000-0008-0000-1500-00000B000000}"/>
            </a:ext>
          </a:extLst>
        </xdr:cNvPr>
        <xdr:cNvSpPr>
          <a:spLocks noChangeArrowheads="1"/>
        </xdr:cNvSpPr>
      </xdr:nvSpPr>
      <xdr:spPr bwMode="auto">
        <a:xfrm>
          <a:off x="4429125" y="4324350"/>
          <a:ext cx="381000" cy="200025"/>
        </a:xfrm>
        <a:prstGeom prst="ellipse">
          <a:avLst/>
        </a:prstGeom>
        <a:noFill/>
        <a:ln w="9525" cap="rnd">
          <a:noFill/>
          <a:prstDash val="sysDot"/>
          <a:round/>
          <a:headEnd/>
          <a:tailEnd/>
        </a:ln>
      </xdr:spPr>
    </xdr:sp>
    <xdr:clientData/>
  </xdr:twoCellAnchor>
  <xdr:twoCellAnchor>
    <xdr:from>
      <xdr:col>10</xdr:col>
      <xdr:colOff>28575</xdr:colOff>
      <xdr:row>24</xdr:row>
      <xdr:rowOff>28575</xdr:rowOff>
    </xdr:from>
    <xdr:to>
      <xdr:col>10</xdr:col>
      <xdr:colOff>419100</xdr:colOff>
      <xdr:row>24</xdr:row>
      <xdr:rowOff>228600</xdr:rowOff>
    </xdr:to>
    <xdr:sp macro="" textlink="">
      <xdr:nvSpPr>
        <xdr:cNvPr id="12" name="Oval 14">
          <a:extLst>
            <a:ext uri="{FF2B5EF4-FFF2-40B4-BE49-F238E27FC236}">
              <a16:creationId xmlns:a16="http://schemas.microsoft.com/office/drawing/2014/main" id="{00000000-0008-0000-1500-00000C000000}"/>
            </a:ext>
          </a:extLst>
        </xdr:cNvPr>
        <xdr:cNvSpPr>
          <a:spLocks noChangeArrowheads="1"/>
        </xdr:cNvSpPr>
      </xdr:nvSpPr>
      <xdr:spPr bwMode="auto">
        <a:xfrm>
          <a:off x="4419600" y="4572000"/>
          <a:ext cx="390525" cy="200025"/>
        </a:xfrm>
        <a:prstGeom prst="ellipse">
          <a:avLst/>
        </a:prstGeom>
        <a:noFill/>
        <a:ln w="9525" cap="rnd">
          <a:noFill/>
          <a:prstDash val="sysDot"/>
          <a:round/>
          <a:headEnd/>
          <a:tailEnd/>
        </a:ln>
      </xdr:spPr>
    </xdr:sp>
    <xdr:clientData/>
  </xdr:twoCellAnchor>
  <xdr:twoCellAnchor>
    <xdr:from>
      <xdr:col>10</xdr:col>
      <xdr:colOff>38100</xdr:colOff>
      <xdr:row>25</xdr:row>
      <xdr:rowOff>28575</xdr:rowOff>
    </xdr:from>
    <xdr:to>
      <xdr:col>10</xdr:col>
      <xdr:colOff>419100</xdr:colOff>
      <xdr:row>25</xdr:row>
      <xdr:rowOff>228600</xdr:rowOff>
    </xdr:to>
    <xdr:sp macro="" textlink="">
      <xdr:nvSpPr>
        <xdr:cNvPr id="13" name="Oval 15">
          <a:extLst>
            <a:ext uri="{FF2B5EF4-FFF2-40B4-BE49-F238E27FC236}">
              <a16:creationId xmlns:a16="http://schemas.microsoft.com/office/drawing/2014/main" id="{00000000-0008-0000-1500-00000D000000}"/>
            </a:ext>
          </a:extLst>
        </xdr:cNvPr>
        <xdr:cNvSpPr>
          <a:spLocks noChangeArrowheads="1"/>
        </xdr:cNvSpPr>
      </xdr:nvSpPr>
      <xdr:spPr bwMode="auto">
        <a:xfrm>
          <a:off x="4429125" y="4819650"/>
          <a:ext cx="381000" cy="200025"/>
        </a:xfrm>
        <a:prstGeom prst="ellipse">
          <a:avLst/>
        </a:prstGeom>
        <a:noFill/>
        <a:ln w="9525" cap="rnd">
          <a:noFill/>
          <a:prstDash val="sysDot"/>
          <a:round/>
          <a:headEnd/>
          <a:tailEnd/>
        </a:ln>
      </xdr:spPr>
    </xdr:sp>
    <xdr:clientData/>
  </xdr:twoCellAnchor>
  <xdr:twoCellAnchor>
    <xdr:from>
      <xdr:col>10</xdr:col>
      <xdr:colOff>28575</xdr:colOff>
      <xdr:row>26</xdr:row>
      <xdr:rowOff>28575</xdr:rowOff>
    </xdr:from>
    <xdr:to>
      <xdr:col>10</xdr:col>
      <xdr:colOff>419100</xdr:colOff>
      <xdr:row>26</xdr:row>
      <xdr:rowOff>228600</xdr:rowOff>
    </xdr:to>
    <xdr:sp macro="" textlink="">
      <xdr:nvSpPr>
        <xdr:cNvPr id="14" name="Oval 16">
          <a:extLst>
            <a:ext uri="{FF2B5EF4-FFF2-40B4-BE49-F238E27FC236}">
              <a16:creationId xmlns:a16="http://schemas.microsoft.com/office/drawing/2014/main" id="{00000000-0008-0000-1500-00000E000000}"/>
            </a:ext>
          </a:extLst>
        </xdr:cNvPr>
        <xdr:cNvSpPr>
          <a:spLocks noChangeArrowheads="1"/>
        </xdr:cNvSpPr>
      </xdr:nvSpPr>
      <xdr:spPr bwMode="auto">
        <a:xfrm>
          <a:off x="4419600" y="5067300"/>
          <a:ext cx="390525" cy="200025"/>
        </a:xfrm>
        <a:prstGeom prst="ellipse">
          <a:avLst/>
        </a:prstGeom>
        <a:noFill/>
        <a:ln w="9525" cap="rnd">
          <a:noFill/>
          <a:prstDash val="sysDot"/>
          <a:round/>
          <a:headEnd/>
          <a:tailEnd/>
        </a:ln>
      </xdr:spPr>
    </xdr:sp>
    <xdr:clientData/>
  </xdr:twoCellAnchor>
  <xdr:twoCellAnchor>
    <xdr:from>
      <xdr:col>10</xdr:col>
      <xdr:colOff>38100</xdr:colOff>
      <xdr:row>27</xdr:row>
      <xdr:rowOff>28575</xdr:rowOff>
    </xdr:from>
    <xdr:to>
      <xdr:col>10</xdr:col>
      <xdr:colOff>419100</xdr:colOff>
      <xdr:row>27</xdr:row>
      <xdr:rowOff>228600</xdr:rowOff>
    </xdr:to>
    <xdr:sp macro="" textlink="">
      <xdr:nvSpPr>
        <xdr:cNvPr id="15" name="Oval 17">
          <a:extLst>
            <a:ext uri="{FF2B5EF4-FFF2-40B4-BE49-F238E27FC236}">
              <a16:creationId xmlns:a16="http://schemas.microsoft.com/office/drawing/2014/main" id="{00000000-0008-0000-1500-00000F000000}"/>
            </a:ext>
          </a:extLst>
        </xdr:cNvPr>
        <xdr:cNvSpPr>
          <a:spLocks noChangeArrowheads="1"/>
        </xdr:cNvSpPr>
      </xdr:nvSpPr>
      <xdr:spPr bwMode="auto">
        <a:xfrm>
          <a:off x="4429125" y="5314950"/>
          <a:ext cx="381000" cy="200025"/>
        </a:xfrm>
        <a:prstGeom prst="ellipse">
          <a:avLst/>
        </a:prstGeom>
        <a:noFill/>
        <a:ln w="9525" cap="rnd">
          <a:noFill/>
          <a:prstDash val="sysDot"/>
          <a:round/>
          <a:headEnd/>
          <a:tailEnd/>
        </a:ln>
      </xdr:spPr>
    </xdr:sp>
    <xdr:clientData/>
  </xdr:twoCellAnchor>
  <xdr:twoCellAnchor>
    <xdr:from>
      <xdr:col>10</xdr:col>
      <xdr:colOff>28575</xdr:colOff>
      <xdr:row>28</xdr:row>
      <xdr:rowOff>28575</xdr:rowOff>
    </xdr:from>
    <xdr:to>
      <xdr:col>10</xdr:col>
      <xdr:colOff>419100</xdr:colOff>
      <xdr:row>28</xdr:row>
      <xdr:rowOff>228600</xdr:rowOff>
    </xdr:to>
    <xdr:sp macro="" textlink="">
      <xdr:nvSpPr>
        <xdr:cNvPr id="16" name="Oval 18">
          <a:extLst>
            <a:ext uri="{FF2B5EF4-FFF2-40B4-BE49-F238E27FC236}">
              <a16:creationId xmlns:a16="http://schemas.microsoft.com/office/drawing/2014/main" id="{00000000-0008-0000-1500-000010000000}"/>
            </a:ext>
          </a:extLst>
        </xdr:cNvPr>
        <xdr:cNvSpPr>
          <a:spLocks noChangeArrowheads="1"/>
        </xdr:cNvSpPr>
      </xdr:nvSpPr>
      <xdr:spPr bwMode="auto">
        <a:xfrm>
          <a:off x="4419600" y="5562600"/>
          <a:ext cx="390525" cy="200025"/>
        </a:xfrm>
        <a:prstGeom prst="ellipse">
          <a:avLst/>
        </a:prstGeom>
        <a:noFill/>
        <a:ln w="9525" cap="rnd">
          <a:noFill/>
          <a:prstDash val="sysDot"/>
          <a:round/>
          <a:headEnd/>
          <a:tailEnd/>
        </a:ln>
      </xdr:spPr>
    </xdr:sp>
    <xdr:clientData/>
  </xdr:twoCellAnchor>
  <xdr:twoCellAnchor>
    <xdr:from>
      <xdr:col>10</xdr:col>
      <xdr:colOff>38100</xdr:colOff>
      <xdr:row>29</xdr:row>
      <xdr:rowOff>28575</xdr:rowOff>
    </xdr:from>
    <xdr:to>
      <xdr:col>10</xdr:col>
      <xdr:colOff>419100</xdr:colOff>
      <xdr:row>29</xdr:row>
      <xdr:rowOff>228600</xdr:rowOff>
    </xdr:to>
    <xdr:sp macro="" textlink="">
      <xdr:nvSpPr>
        <xdr:cNvPr id="17" name="Oval 19">
          <a:extLst>
            <a:ext uri="{FF2B5EF4-FFF2-40B4-BE49-F238E27FC236}">
              <a16:creationId xmlns:a16="http://schemas.microsoft.com/office/drawing/2014/main" id="{00000000-0008-0000-1500-000011000000}"/>
            </a:ext>
          </a:extLst>
        </xdr:cNvPr>
        <xdr:cNvSpPr>
          <a:spLocks noChangeArrowheads="1"/>
        </xdr:cNvSpPr>
      </xdr:nvSpPr>
      <xdr:spPr bwMode="auto">
        <a:xfrm>
          <a:off x="4429125" y="5810250"/>
          <a:ext cx="381000" cy="200025"/>
        </a:xfrm>
        <a:prstGeom prst="ellipse">
          <a:avLst/>
        </a:prstGeom>
        <a:noFill/>
        <a:ln w="9525" cap="rnd">
          <a:noFill/>
          <a:prstDash val="sysDot"/>
          <a:round/>
          <a:headEnd/>
          <a:tailEnd/>
        </a:ln>
      </xdr:spPr>
    </xdr:sp>
    <xdr:clientData/>
  </xdr:twoCellAnchor>
  <xdr:twoCellAnchor>
    <xdr:from>
      <xdr:col>10</xdr:col>
      <xdr:colOff>28575</xdr:colOff>
      <xdr:row>30</xdr:row>
      <xdr:rowOff>28575</xdr:rowOff>
    </xdr:from>
    <xdr:to>
      <xdr:col>10</xdr:col>
      <xdr:colOff>419100</xdr:colOff>
      <xdr:row>30</xdr:row>
      <xdr:rowOff>228600</xdr:rowOff>
    </xdr:to>
    <xdr:sp macro="" textlink="">
      <xdr:nvSpPr>
        <xdr:cNvPr id="18" name="Oval 20">
          <a:extLst>
            <a:ext uri="{FF2B5EF4-FFF2-40B4-BE49-F238E27FC236}">
              <a16:creationId xmlns:a16="http://schemas.microsoft.com/office/drawing/2014/main" id="{00000000-0008-0000-1500-000012000000}"/>
            </a:ext>
          </a:extLst>
        </xdr:cNvPr>
        <xdr:cNvSpPr>
          <a:spLocks noChangeArrowheads="1"/>
        </xdr:cNvSpPr>
      </xdr:nvSpPr>
      <xdr:spPr bwMode="auto">
        <a:xfrm>
          <a:off x="4419600" y="6057900"/>
          <a:ext cx="390525" cy="200025"/>
        </a:xfrm>
        <a:prstGeom prst="ellipse">
          <a:avLst/>
        </a:prstGeom>
        <a:noFill/>
        <a:ln w="9525" cap="rnd">
          <a:noFill/>
          <a:prstDash val="sysDot"/>
          <a:round/>
          <a:headEnd/>
          <a:tailEnd/>
        </a:ln>
      </xdr:spPr>
    </xdr:sp>
    <xdr:clientData/>
  </xdr:twoCellAnchor>
  <xdr:twoCellAnchor>
    <xdr:from>
      <xdr:col>10</xdr:col>
      <xdr:colOff>38100</xdr:colOff>
      <xdr:row>31</xdr:row>
      <xdr:rowOff>28575</xdr:rowOff>
    </xdr:from>
    <xdr:to>
      <xdr:col>10</xdr:col>
      <xdr:colOff>419100</xdr:colOff>
      <xdr:row>31</xdr:row>
      <xdr:rowOff>228600</xdr:rowOff>
    </xdr:to>
    <xdr:sp macro="" textlink="">
      <xdr:nvSpPr>
        <xdr:cNvPr id="19" name="Oval 21">
          <a:extLst>
            <a:ext uri="{FF2B5EF4-FFF2-40B4-BE49-F238E27FC236}">
              <a16:creationId xmlns:a16="http://schemas.microsoft.com/office/drawing/2014/main" id="{00000000-0008-0000-1500-000013000000}"/>
            </a:ext>
          </a:extLst>
        </xdr:cNvPr>
        <xdr:cNvSpPr>
          <a:spLocks noChangeArrowheads="1"/>
        </xdr:cNvSpPr>
      </xdr:nvSpPr>
      <xdr:spPr bwMode="auto">
        <a:xfrm>
          <a:off x="4429125" y="6305550"/>
          <a:ext cx="381000" cy="200025"/>
        </a:xfrm>
        <a:prstGeom prst="ellipse">
          <a:avLst/>
        </a:prstGeom>
        <a:noFill/>
        <a:ln w="9525" cap="rnd">
          <a:noFill/>
          <a:prstDash val="sysDot"/>
          <a:round/>
          <a:headEnd/>
          <a:tailEnd/>
        </a:ln>
      </xdr:spPr>
    </xdr:sp>
    <xdr:clientData/>
  </xdr:twoCellAnchor>
  <xdr:twoCellAnchor>
    <xdr:from>
      <xdr:col>9</xdr:col>
      <xdr:colOff>28575</xdr:colOff>
      <xdr:row>12</xdr:row>
      <xdr:rowOff>9525</xdr:rowOff>
    </xdr:from>
    <xdr:to>
      <xdr:col>9</xdr:col>
      <xdr:colOff>228600</xdr:colOff>
      <xdr:row>13</xdr:row>
      <xdr:rowOff>238125</xdr:rowOff>
    </xdr:to>
    <xdr:sp macro="" textlink="">
      <xdr:nvSpPr>
        <xdr:cNvPr id="20" name="Oval 22">
          <a:extLst>
            <a:ext uri="{FF2B5EF4-FFF2-40B4-BE49-F238E27FC236}">
              <a16:creationId xmlns:a16="http://schemas.microsoft.com/office/drawing/2014/main" id="{00000000-0008-0000-1500-000014000000}"/>
            </a:ext>
          </a:extLst>
        </xdr:cNvPr>
        <xdr:cNvSpPr>
          <a:spLocks noChangeArrowheads="1"/>
        </xdr:cNvSpPr>
      </xdr:nvSpPr>
      <xdr:spPr bwMode="auto">
        <a:xfrm>
          <a:off x="4162425" y="1581150"/>
          <a:ext cx="200025" cy="476250"/>
        </a:xfrm>
        <a:prstGeom prst="ellipse">
          <a:avLst/>
        </a:prstGeom>
        <a:noFill/>
        <a:ln w="12700">
          <a:solidFill>
            <a:srgbClr val="000000"/>
          </a:solidFill>
          <a:round/>
          <a:headEnd/>
          <a:tailEnd/>
        </a:ln>
      </xdr:spPr>
    </xdr:sp>
    <xdr:clientData/>
  </xdr:twoCellAnchor>
  <xdr:twoCellAnchor>
    <xdr:from>
      <xdr:col>9</xdr:col>
      <xdr:colOff>19050</xdr:colOff>
      <xdr:row>14</xdr:row>
      <xdr:rowOff>9525</xdr:rowOff>
    </xdr:from>
    <xdr:to>
      <xdr:col>9</xdr:col>
      <xdr:colOff>219075</xdr:colOff>
      <xdr:row>15</xdr:row>
      <xdr:rowOff>238125</xdr:rowOff>
    </xdr:to>
    <xdr:sp macro="" textlink="">
      <xdr:nvSpPr>
        <xdr:cNvPr id="21" name="Oval 44">
          <a:extLst>
            <a:ext uri="{FF2B5EF4-FFF2-40B4-BE49-F238E27FC236}">
              <a16:creationId xmlns:a16="http://schemas.microsoft.com/office/drawing/2014/main" id="{00000000-0008-0000-1500-000015000000}"/>
            </a:ext>
          </a:extLst>
        </xdr:cNvPr>
        <xdr:cNvSpPr>
          <a:spLocks noChangeArrowheads="1"/>
        </xdr:cNvSpPr>
      </xdr:nvSpPr>
      <xdr:spPr bwMode="auto">
        <a:xfrm>
          <a:off x="4152900" y="2076450"/>
          <a:ext cx="200025" cy="476250"/>
        </a:xfrm>
        <a:prstGeom prst="ellipse">
          <a:avLst/>
        </a:prstGeom>
        <a:noFill/>
        <a:ln w="12700">
          <a:solidFill>
            <a:srgbClr val="000000"/>
          </a:solidFill>
          <a:round/>
          <a:headEnd/>
          <a:tailEnd/>
        </a:ln>
      </xdr:spPr>
    </xdr:sp>
    <xdr:clientData/>
  </xdr:twoCellAnchor>
  <xdr:twoCellAnchor>
    <xdr:from>
      <xdr:col>9</xdr:col>
      <xdr:colOff>28575</xdr:colOff>
      <xdr:row>16</xdr:row>
      <xdr:rowOff>19050</xdr:rowOff>
    </xdr:from>
    <xdr:to>
      <xdr:col>9</xdr:col>
      <xdr:colOff>228600</xdr:colOff>
      <xdr:row>18</xdr:row>
      <xdr:rowOff>0</xdr:rowOff>
    </xdr:to>
    <xdr:sp macro="" textlink="">
      <xdr:nvSpPr>
        <xdr:cNvPr id="22" name="Oval 47">
          <a:extLst>
            <a:ext uri="{FF2B5EF4-FFF2-40B4-BE49-F238E27FC236}">
              <a16:creationId xmlns:a16="http://schemas.microsoft.com/office/drawing/2014/main" id="{00000000-0008-0000-1500-000016000000}"/>
            </a:ext>
          </a:extLst>
        </xdr:cNvPr>
        <xdr:cNvSpPr>
          <a:spLocks noChangeArrowheads="1"/>
        </xdr:cNvSpPr>
      </xdr:nvSpPr>
      <xdr:spPr bwMode="auto">
        <a:xfrm>
          <a:off x="4162425" y="2581275"/>
          <a:ext cx="200025" cy="476250"/>
        </a:xfrm>
        <a:prstGeom prst="ellipse">
          <a:avLst/>
        </a:prstGeom>
        <a:noFill/>
        <a:ln w="12700">
          <a:solidFill>
            <a:srgbClr val="000000"/>
          </a:solidFill>
          <a:round/>
          <a:headEnd/>
          <a:tailEnd/>
        </a:ln>
      </xdr:spPr>
    </xdr:sp>
    <xdr:clientData/>
  </xdr:twoCellAnchor>
  <xdr:twoCellAnchor>
    <xdr:from>
      <xdr:col>9</xdr:col>
      <xdr:colOff>38100</xdr:colOff>
      <xdr:row>18</xdr:row>
      <xdr:rowOff>9525</xdr:rowOff>
    </xdr:from>
    <xdr:to>
      <xdr:col>9</xdr:col>
      <xdr:colOff>238125</xdr:colOff>
      <xdr:row>19</xdr:row>
      <xdr:rowOff>238125</xdr:rowOff>
    </xdr:to>
    <xdr:sp macro="" textlink="">
      <xdr:nvSpPr>
        <xdr:cNvPr id="23" name="Oval 50">
          <a:extLst>
            <a:ext uri="{FF2B5EF4-FFF2-40B4-BE49-F238E27FC236}">
              <a16:creationId xmlns:a16="http://schemas.microsoft.com/office/drawing/2014/main" id="{00000000-0008-0000-1500-000017000000}"/>
            </a:ext>
          </a:extLst>
        </xdr:cNvPr>
        <xdr:cNvSpPr>
          <a:spLocks noChangeArrowheads="1"/>
        </xdr:cNvSpPr>
      </xdr:nvSpPr>
      <xdr:spPr bwMode="auto">
        <a:xfrm>
          <a:off x="4171950" y="3067050"/>
          <a:ext cx="200025" cy="476250"/>
        </a:xfrm>
        <a:prstGeom prst="ellipse">
          <a:avLst/>
        </a:prstGeom>
        <a:noFill/>
        <a:ln w="12700">
          <a:solidFill>
            <a:srgbClr val="000000"/>
          </a:solidFill>
          <a:round/>
          <a:headEnd/>
          <a:tailEnd/>
        </a:ln>
      </xdr:spPr>
    </xdr:sp>
    <xdr:clientData/>
  </xdr:twoCellAnchor>
  <xdr:twoCellAnchor>
    <xdr:from>
      <xdr:col>9</xdr:col>
      <xdr:colOff>28575</xdr:colOff>
      <xdr:row>20</xdr:row>
      <xdr:rowOff>9525</xdr:rowOff>
    </xdr:from>
    <xdr:to>
      <xdr:col>9</xdr:col>
      <xdr:colOff>228600</xdr:colOff>
      <xdr:row>21</xdr:row>
      <xdr:rowOff>238125</xdr:rowOff>
    </xdr:to>
    <xdr:sp macro="" textlink="">
      <xdr:nvSpPr>
        <xdr:cNvPr id="24" name="Oval 53">
          <a:extLst>
            <a:ext uri="{FF2B5EF4-FFF2-40B4-BE49-F238E27FC236}">
              <a16:creationId xmlns:a16="http://schemas.microsoft.com/office/drawing/2014/main" id="{00000000-0008-0000-1500-000018000000}"/>
            </a:ext>
          </a:extLst>
        </xdr:cNvPr>
        <xdr:cNvSpPr>
          <a:spLocks noChangeArrowheads="1"/>
        </xdr:cNvSpPr>
      </xdr:nvSpPr>
      <xdr:spPr bwMode="auto">
        <a:xfrm>
          <a:off x="4162425" y="3562350"/>
          <a:ext cx="200025" cy="476250"/>
        </a:xfrm>
        <a:prstGeom prst="ellipse">
          <a:avLst/>
        </a:prstGeom>
        <a:noFill/>
        <a:ln w="12700">
          <a:solidFill>
            <a:srgbClr val="000000"/>
          </a:solidFill>
          <a:round/>
          <a:headEnd/>
          <a:tailEnd/>
        </a:ln>
      </xdr:spPr>
    </xdr:sp>
    <xdr:clientData/>
  </xdr:twoCellAnchor>
  <xdr:twoCellAnchor>
    <xdr:from>
      <xdr:col>9</xdr:col>
      <xdr:colOff>28575</xdr:colOff>
      <xdr:row>22</xdr:row>
      <xdr:rowOff>0</xdr:rowOff>
    </xdr:from>
    <xdr:to>
      <xdr:col>9</xdr:col>
      <xdr:colOff>228600</xdr:colOff>
      <xdr:row>23</xdr:row>
      <xdr:rowOff>228600</xdr:rowOff>
    </xdr:to>
    <xdr:sp macro="" textlink="">
      <xdr:nvSpPr>
        <xdr:cNvPr id="25" name="Oval 56">
          <a:extLst>
            <a:ext uri="{FF2B5EF4-FFF2-40B4-BE49-F238E27FC236}">
              <a16:creationId xmlns:a16="http://schemas.microsoft.com/office/drawing/2014/main" id="{00000000-0008-0000-1500-000019000000}"/>
            </a:ext>
          </a:extLst>
        </xdr:cNvPr>
        <xdr:cNvSpPr>
          <a:spLocks noChangeArrowheads="1"/>
        </xdr:cNvSpPr>
      </xdr:nvSpPr>
      <xdr:spPr bwMode="auto">
        <a:xfrm>
          <a:off x="4162425" y="4048125"/>
          <a:ext cx="200025" cy="476250"/>
        </a:xfrm>
        <a:prstGeom prst="ellipse">
          <a:avLst/>
        </a:prstGeom>
        <a:noFill/>
        <a:ln w="12700">
          <a:solidFill>
            <a:srgbClr val="000000"/>
          </a:solidFill>
          <a:round/>
          <a:headEnd/>
          <a:tailEnd/>
        </a:ln>
      </xdr:spPr>
    </xdr:sp>
    <xdr:clientData/>
  </xdr:twoCellAnchor>
  <xdr:twoCellAnchor>
    <xdr:from>
      <xdr:col>9</xdr:col>
      <xdr:colOff>28575</xdr:colOff>
      <xdr:row>24</xdr:row>
      <xdr:rowOff>19050</xdr:rowOff>
    </xdr:from>
    <xdr:to>
      <xdr:col>9</xdr:col>
      <xdr:colOff>228600</xdr:colOff>
      <xdr:row>26</xdr:row>
      <xdr:rowOff>0</xdr:rowOff>
    </xdr:to>
    <xdr:sp macro="" textlink="">
      <xdr:nvSpPr>
        <xdr:cNvPr id="26" name="Oval 59">
          <a:extLst>
            <a:ext uri="{FF2B5EF4-FFF2-40B4-BE49-F238E27FC236}">
              <a16:creationId xmlns:a16="http://schemas.microsoft.com/office/drawing/2014/main" id="{00000000-0008-0000-1500-00001A000000}"/>
            </a:ext>
          </a:extLst>
        </xdr:cNvPr>
        <xdr:cNvSpPr>
          <a:spLocks noChangeArrowheads="1"/>
        </xdr:cNvSpPr>
      </xdr:nvSpPr>
      <xdr:spPr bwMode="auto">
        <a:xfrm>
          <a:off x="4162425" y="4562475"/>
          <a:ext cx="200025" cy="476250"/>
        </a:xfrm>
        <a:prstGeom prst="ellipse">
          <a:avLst/>
        </a:prstGeom>
        <a:noFill/>
        <a:ln w="12700">
          <a:solidFill>
            <a:srgbClr val="000000"/>
          </a:solidFill>
          <a:round/>
          <a:headEnd/>
          <a:tailEnd/>
        </a:ln>
      </xdr:spPr>
    </xdr:sp>
    <xdr:clientData/>
  </xdr:twoCellAnchor>
  <xdr:twoCellAnchor>
    <xdr:from>
      <xdr:col>9</xdr:col>
      <xdr:colOff>19050</xdr:colOff>
      <xdr:row>26</xdr:row>
      <xdr:rowOff>9525</xdr:rowOff>
    </xdr:from>
    <xdr:to>
      <xdr:col>9</xdr:col>
      <xdr:colOff>219075</xdr:colOff>
      <xdr:row>27</xdr:row>
      <xdr:rowOff>238125</xdr:rowOff>
    </xdr:to>
    <xdr:sp macro="" textlink="">
      <xdr:nvSpPr>
        <xdr:cNvPr id="27" name="Oval 62">
          <a:extLst>
            <a:ext uri="{FF2B5EF4-FFF2-40B4-BE49-F238E27FC236}">
              <a16:creationId xmlns:a16="http://schemas.microsoft.com/office/drawing/2014/main" id="{00000000-0008-0000-1500-00001B000000}"/>
            </a:ext>
          </a:extLst>
        </xdr:cNvPr>
        <xdr:cNvSpPr>
          <a:spLocks noChangeArrowheads="1"/>
        </xdr:cNvSpPr>
      </xdr:nvSpPr>
      <xdr:spPr bwMode="auto">
        <a:xfrm>
          <a:off x="4152900" y="5048250"/>
          <a:ext cx="200025" cy="476250"/>
        </a:xfrm>
        <a:prstGeom prst="ellipse">
          <a:avLst/>
        </a:prstGeom>
        <a:noFill/>
        <a:ln w="12700">
          <a:solidFill>
            <a:srgbClr val="000000"/>
          </a:solidFill>
          <a:round/>
          <a:headEnd/>
          <a:tailEnd/>
        </a:ln>
      </xdr:spPr>
    </xdr:sp>
    <xdr:clientData/>
  </xdr:twoCellAnchor>
  <xdr:twoCellAnchor>
    <xdr:from>
      <xdr:col>9</xdr:col>
      <xdr:colOff>38100</xdr:colOff>
      <xdr:row>28</xdr:row>
      <xdr:rowOff>0</xdr:rowOff>
    </xdr:from>
    <xdr:to>
      <xdr:col>9</xdr:col>
      <xdr:colOff>238125</xdr:colOff>
      <xdr:row>29</xdr:row>
      <xdr:rowOff>228600</xdr:rowOff>
    </xdr:to>
    <xdr:sp macro="" textlink="">
      <xdr:nvSpPr>
        <xdr:cNvPr id="28" name="Oval 65">
          <a:extLst>
            <a:ext uri="{FF2B5EF4-FFF2-40B4-BE49-F238E27FC236}">
              <a16:creationId xmlns:a16="http://schemas.microsoft.com/office/drawing/2014/main" id="{00000000-0008-0000-1500-00001C000000}"/>
            </a:ext>
          </a:extLst>
        </xdr:cNvPr>
        <xdr:cNvSpPr>
          <a:spLocks noChangeArrowheads="1"/>
        </xdr:cNvSpPr>
      </xdr:nvSpPr>
      <xdr:spPr bwMode="auto">
        <a:xfrm>
          <a:off x="4171950" y="5534025"/>
          <a:ext cx="200025" cy="476250"/>
        </a:xfrm>
        <a:prstGeom prst="ellipse">
          <a:avLst/>
        </a:prstGeom>
        <a:noFill/>
        <a:ln w="12700">
          <a:solidFill>
            <a:srgbClr val="000000"/>
          </a:solidFill>
          <a:round/>
          <a:headEnd/>
          <a:tailEnd/>
        </a:ln>
      </xdr:spPr>
    </xdr:sp>
    <xdr:clientData/>
  </xdr:twoCellAnchor>
  <xdr:twoCellAnchor>
    <xdr:from>
      <xdr:col>9</xdr:col>
      <xdr:colOff>28575</xdr:colOff>
      <xdr:row>30</xdr:row>
      <xdr:rowOff>19050</xdr:rowOff>
    </xdr:from>
    <xdr:to>
      <xdr:col>9</xdr:col>
      <xdr:colOff>228600</xdr:colOff>
      <xdr:row>32</xdr:row>
      <xdr:rowOff>0</xdr:rowOff>
    </xdr:to>
    <xdr:sp macro="" textlink="">
      <xdr:nvSpPr>
        <xdr:cNvPr id="29" name="Oval 68">
          <a:extLst>
            <a:ext uri="{FF2B5EF4-FFF2-40B4-BE49-F238E27FC236}">
              <a16:creationId xmlns:a16="http://schemas.microsoft.com/office/drawing/2014/main" id="{00000000-0008-0000-1500-00001D000000}"/>
            </a:ext>
          </a:extLst>
        </xdr:cNvPr>
        <xdr:cNvSpPr>
          <a:spLocks noChangeArrowheads="1"/>
        </xdr:cNvSpPr>
      </xdr:nvSpPr>
      <xdr:spPr bwMode="auto">
        <a:xfrm>
          <a:off x="4162425" y="6048375"/>
          <a:ext cx="200025" cy="476250"/>
        </a:xfrm>
        <a:prstGeom prst="ellipse">
          <a:avLst/>
        </a:prstGeom>
        <a:noFill/>
        <a:ln w="12700">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0" name="Line 2">
          <a:extLst>
            <a:ext uri="{FF2B5EF4-FFF2-40B4-BE49-F238E27FC236}">
              <a16:creationId xmlns:a16="http://schemas.microsoft.com/office/drawing/2014/main" id="{00000000-0008-0000-1500-00001E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1" name="Line 2">
          <a:extLst>
            <a:ext uri="{FF2B5EF4-FFF2-40B4-BE49-F238E27FC236}">
              <a16:creationId xmlns:a16="http://schemas.microsoft.com/office/drawing/2014/main" id="{00000000-0008-0000-1500-00001F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2" name="Line 2">
          <a:extLst>
            <a:ext uri="{FF2B5EF4-FFF2-40B4-BE49-F238E27FC236}">
              <a16:creationId xmlns:a16="http://schemas.microsoft.com/office/drawing/2014/main" id="{00000000-0008-0000-1500-00002000000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2"/>
  <sheetViews>
    <sheetView workbookViewId="0"/>
  </sheetViews>
  <sheetFormatPr defaultColWidth="13.375" defaultRowHeight="22.9" customHeight="1"/>
  <cols>
    <col min="1" max="2" width="35.5" customWidth="1"/>
    <col min="3" max="3" width="35.375" customWidth="1"/>
    <col min="4" max="4" width="17.125" customWidth="1"/>
    <col min="5" max="5" width="17.375" customWidth="1"/>
    <col min="6" max="6" width="36" customWidth="1"/>
    <col min="7" max="12" width="8.5" customWidth="1"/>
    <col min="13" max="14" width="12.625" bestFit="1" customWidth="1"/>
    <col min="15" max="16" width="8.5" customWidth="1"/>
    <col min="17" max="17" width="15" bestFit="1" customWidth="1"/>
    <col min="18" max="19" width="10.5" customWidth="1"/>
    <col min="20" max="20" width="9.75" customWidth="1"/>
    <col min="21" max="21" width="16.25" customWidth="1"/>
    <col min="22" max="22" width="22.5" bestFit="1" customWidth="1"/>
    <col min="23" max="23" width="16.25" customWidth="1"/>
    <col min="31" max="31" width="25" customWidth="1"/>
    <col min="32" max="32" width="7.125" bestFit="1" customWidth="1"/>
    <col min="33" max="33" width="25" customWidth="1"/>
    <col min="34" max="34" width="7.125" bestFit="1" customWidth="1"/>
    <col min="35" max="35" width="24.875" customWidth="1"/>
    <col min="36" max="36" width="7.125" bestFit="1" customWidth="1"/>
    <col min="37" max="37" width="25" customWidth="1"/>
    <col min="38" max="38" width="8.125" bestFit="1" customWidth="1"/>
    <col min="39" max="39" width="25" customWidth="1"/>
    <col min="40" max="40" width="8.125" bestFit="1" customWidth="1"/>
    <col min="42" max="42" width="51.75" customWidth="1"/>
    <col min="44" max="44" width="16.125" customWidth="1"/>
    <col min="45" max="45" width="20.625" customWidth="1"/>
  </cols>
  <sheetData>
    <row r="1" spans="1:45" s="386" customFormat="1" ht="64.900000000000006" customHeight="1">
      <c r="A1" s="270" t="s">
        <v>411</v>
      </c>
      <c r="B1" s="270" t="s">
        <v>591</v>
      </c>
      <c r="C1" s="270" t="s">
        <v>412</v>
      </c>
      <c r="D1" s="270" t="s">
        <v>554</v>
      </c>
      <c r="E1" s="270" t="s">
        <v>440</v>
      </c>
      <c r="F1" s="270" t="s">
        <v>555</v>
      </c>
      <c r="G1" s="271" t="s">
        <v>413</v>
      </c>
      <c r="H1" s="271" t="s">
        <v>394</v>
      </c>
      <c r="I1" s="395" t="s">
        <v>556</v>
      </c>
      <c r="J1" s="271" t="s">
        <v>427</v>
      </c>
      <c r="K1" s="272" t="s">
        <v>425</v>
      </c>
      <c r="L1" s="272" t="s">
        <v>423</v>
      </c>
      <c r="M1" s="273" t="s">
        <v>508</v>
      </c>
      <c r="N1" s="273" t="s">
        <v>509</v>
      </c>
      <c r="O1" s="274" t="s">
        <v>424</v>
      </c>
      <c r="P1" s="274" t="s">
        <v>426</v>
      </c>
      <c r="Q1" s="275" t="s">
        <v>414</v>
      </c>
      <c r="R1" s="275" t="s">
        <v>415</v>
      </c>
      <c r="S1" s="384" t="s">
        <v>416</v>
      </c>
      <c r="T1" s="385" t="s">
        <v>356</v>
      </c>
      <c r="U1" s="385" t="s">
        <v>529</v>
      </c>
      <c r="V1" s="387" t="s">
        <v>531</v>
      </c>
      <c r="W1" s="387" t="s">
        <v>530</v>
      </c>
      <c r="X1" s="388" t="s">
        <v>417</v>
      </c>
      <c r="Y1" s="388" t="s">
        <v>430</v>
      </c>
      <c r="Z1" s="388" t="s">
        <v>428</v>
      </c>
      <c r="AA1" s="388" t="s">
        <v>429</v>
      </c>
      <c r="AB1" s="388" t="s">
        <v>434</v>
      </c>
      <c r="AC1" s="388" t="s">
        <v>431</v>
      </c>
      <c r="AD1" s="388" t="s">
        <v>410</v>
      </c>
      <c r="AE1" s="387" t="s">
        <v>510</v>
      </c>
      <c r="AF1" s="388" t="s">
        <v>511</v>
      </c>
      <c r="AG1" s="387" t="s">
        <v>512</v>
      </c>
      <c r="AH1" s="388" t="s">
        <v>513</v>
      </c>
      <c r="AI1" s="387" t="s">
        <v>514</v>
      </c>
      <c r="AJ1" s="388" t="s">
        <v>515</v>
      </c>
      <c r="AK1" s="387" t="s">
        <v>517</v>
      </c>
      <c r="AL1" s="388" t="s">
        <v>516</v>
      </c>
      <c r="AM1" s="387" t="s">
        <v>518</v>
      </c>
      <c r="AN1" s="388" t="s">
        <v>519</v>
      </c>
      <c r="AO1" s="388" t="s">
        <v>418</v>
      </c>
      <c r="AP1" s="388" t="s">
        <v>419</v>
      </c>
      <c r="AQ1" s="388" t="s">
        <v>420</v>
      </c>
      <c r="AR1" s="388" t="s">
        <v>421</v>
      </c>
      <c r="AS1" s="388" t="s">
        <v>422</v>
      </c>
    </row>
    <row r="2" spans="1:45" s="11" customFormat="1" ht="22.9" customHeight="1">
      <c r="A2" s="401">
        <f>'1.【参加申込入力シート】'!D11</f>
        <v>0</v>
      </c>
      <c r="B2" s="402">
        <f>'1.【参加申込入力シート】'!K11</f>
        <v>0</v>
      </c>
      <c r="C2" s="401" t="str">
        <f>'1.【参加申込入力シート】'!D28</f>
        <v>※リストから選択して下さい</v>
      </c>
      <c r="D2" s="401" t="str">
        <f>IF(COUNTIF('1.【参加申込入力シート】'!D29,"※*"),"",'1.【参加申込入力シート】'!D29)</f>
        <v/>
      </c>
      <c r="E2" s="401" t="str">
        <f>IF(COUNTIF('1.【参加申込入力シート】'!D30,"※*"),"",'1.【参加申込入力シート】'!D30)</f>
        <v/>
      </c>
      <c r="F2" s="401" t="str">
        <f>IF(COUNTIF('1.【参加申込入力シート】'!D31,"※*"),"",'1.【参加申込入力シート】'!D31)</f>
        <v/>
      </c>
      <c r="G2" s="11">
        <f>'1.【参加申込入力シート】'!D34</f>
        <v>0</v>
      </c>
      <c r="H2" s="11">
        <f>'1.【参加申込入力シート】'!D35</f>
        <v>0</v>
      </c>
      <c r="J2" s="11">
        <f>'1.【参加申込入力シート】'!D41</f>
        <v>0</v>
      </c>
      <c r="K2" s="11" t="str">
        <f>'1.【参加申込入力シート】'!D42</f>
        <v>0</v>
      </c>
      <c r="L2" s="11">
        <f>'1.【参加申込入力シート】'!D36</f>
        <v>0</v>
      </c>
      <c r="M2" s="11">
        <f>'1.【参加申込入力シート】'!D48</f>
        <v>0</v>
      </c>
      <c r="N2" s="11">
        <f>'1.【参加申込入力シート】'!D49</f>
        <v>0</v>
      </c>
      <c r="O2" s="11">
        <f>'1.【参加申込入力シート】'!D43</f>
        <v>0</v>
      </c>
      <c r="P2" s="276" t="str">
        <f>'1.【参加申込入力シート】'!D44</f>
        <v>0 円</v>
      </c>
      <c r="Q2" s="11" t="str">
        <f>'1.【参加申込入力シート】'!D45</f>
        <v>0 円</v>
      </c>
      <c r="T2"/>
      <c r="U2" t="str">
        <f>IF(COUNTIF('1.【参加申込入力シート】'!D66,"※*"),"",'1.【参加申込入力シート】'!D66)</f>
        <v/>
      </c>
      <c r="V2" t="str">
        <f>IF(COUNTIF('1.【参加申込入力シート】'!D68,"※*"),"",'1.【参加申込入力シート】'!D68)</f>
        <v/>
      </c>
      <c r="W2" t="str">
        <f>IF(COUNTIF('1.【参加申込入力シート】'!D70,"※*"),"",'1.【参加申込入力シート】'!D70)</f>
        <v/>
      </c>
      <c r="AD2" s="11" t="str">
        <f>IF(COUNTIF('1.【参加申込入力シート】'!D32,"※*"),"",'1.【参加申込入力シート】'!D32)</f>
        <v/>
      </c>
      <c r="AE2" t="str">
        <f>IF(COUNTIF('1.【参加申込入力シート】'!D58,"※*"),"",'1.【参加申込入力シート】'!D58)</f>
        <v/>
      </c>
      <c r="AF2" s="11" t="str">
        <f>IF('1.【参加申込入力シート】'!H58="","",'1.【参加申込入力シート】'!H58)</f>
        <v/>
      </c>
      <c r="AG2" t="str">
        <f>IF(COUNTIF('1.【参加申込入力シート】'!D59,"※*"),"",'1.【参加申込入力シート】'!D59)</f>
        <v/>
      </c>
      <c r="AH2" s="11" t="str">
        <f>IF('1.【参加申込入力シート】'!H59="","",'1.【参加申込入力シート】'!H59)</f>
        <v/>
      </c>
      <c r="AI2" t="str">
        <f>IF(COUNTIF('1.【参加申込入力シート】'!D60,"※*"),"",'1.【参加申込入力シート】'!D60)</f>
        <v/>
      </c>
      <c r="AJ2" s="11" t="str">
        <f>IF('1.【参加申込入力シート】'!H60="","",'1.【参加申込入力シート】'!H60)</f>
        <v/>
      </c>
      <c r="AK2" t="str">
        <f>IF(COUNTIF('1.【参加申込入力シート】'!D61,"※*"),"",'1.【参加申込入力シート】'!D61)</f>
        <v/>
      </c>
      <c r="AL2" s="11" t="str">
        <f>IF('1.【参加申込入力シート】'!H61="","",'1.【参加申込入力シート】'!H61)</f>
        <v/>
      </c>
      <c r="AM2" t="str">
        <f>IF(COUNTIF('1.【参加申込入力シート】'!D62,"※*"),"",'1.【参加申込入力シート】'!D62)</f>
        <v/>
      </c>
      <c r="AN2" s="11" t="str">
        <f>IF('1.【参加申込入力シート】'!H62="","",'1.【参加申込入力シート】'!H62)</f>
        <v/>
      </c>
      <c r="AO2" s="11" t="str">
        <f>'1.【参加申込入力シート】'!M15</f>
        <v>-</v>
      </c>
      <c r="AP2" s="401">
        <f>'1.【参加申込入力シート】'!D16</f>
        <v>0</v>
      </c>
      <c r="AQ2" s="401">
        <f>'1.【参加申込入力シート】'!D20</f>
        <v>0</v>
      </c>
      <c r="AR2" s="11" t="str">
        <f>'1.【参加申込入力シート】'!M24</f>
        <v>--</v>
      </c>
      <c r="AS2" s="401">
        <f>'1.【参加申込入力シート】'!D19</f>
        <v>0</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A1:F33"/>
  <sheetViews>
    <sheetView showGridLines="0" showRowColHeaders="0" showZeros="0" view="pageBreakPreview" zoomScaleSheetLayoutView="100" workbookViewId="0">
      <selection activeCell="G1" sqref="G1"/>
    </sheetView>
  </sheetViews>
  <sheetFormatPr defaultColWidth="8.625" defaultRowHeight="13.5"/>
  <cols>
    <col min="1" max="1" width="5.5" style="175" customWidth="1"/>
    <col min="2" max="2" width="18.625" style="172" customWidth="1"/>
    <col min="3" max="3" width="5.5" style="175" customWidth="1"/>
    <col min="4" max="4" width="18.625" style="172" customWidth="1"/>
    <col min="5" max="5" width="5.5" style="175" customWidth="1"/>
    <col min="6" max="6" width="18.625" style="172" customWidth="1"/>
    <col min="7" max="16384" width="8.625" style="172"/>
  </cols>
  <sheetData>
    <row r="1" spans="1:6">
      <c r="A1" s="770" t="s">
        <v>318</v>
      </c>
      <c r="B1" s="770"/>
      <c r="C1" s="770"/>
      <c r="D1" s="770"/>
      <c r="E1" s="770"/>
      <c r="F1" s="770"/>
    </row>
    <row r="2" spans="1:6">
      <c r="A2" s="770"/>
      <c r="B2" s="770"/>
      <c r="C2" s="770"/>
      <c r="D2" s="770"/>
      <c r="E2" s="770"/>
      <c r="F2" s="770"/>
    </row>
    <row r="3" spans="1:6">
      <c r="A3" s="132"/>
      <c r="B3" s="132"/>
      <c r="C3" s="132"/>
      <c r="D3" s="132"/>
      <c r="E3" s="759"/>
      <c r="F3" s="759"/>
    </row>
    <row r="4" spans="1:6" ht="20.25" customHeight="1">
      <c r="A4" s="132"/>
      <c r="B4" s="132"/>
      <c r="C4" s="132"/>
      <c r="D4" s="132"/>
      <c r="E4" s="132"/>
      <c r="F4" s="132"/>
    </row>
    <row r="5" spans="1:6" ht="20.25" customHeight="1">
      <c r="A5" s="761"/>
      <c r="B5" s="761"/>
      <c r="C5" s="132"/>
      <c r="D5" s="132"/>
      <c r="E5" s="132"/>
      <c r="F5" s="132"/>
    </row>
    <row r="6" spans="1:6" ht="20.25" customHeight="1">
      <c r="A6" s="317" t="s">
        <v>311</v>
      </c>
      <c r="B6" s="317"/>
      <c r="C6" s="132"/>
      <c r="D6" s="132"/>
      <c r="E6" s="132"/>
      <c r="F6" s="132"/>
    </row>
    <row r="7" spans="1:6" ht="20.25" customHeight="1">
      <c r="A7" s="132"/>
      <c r="B7" s="132"/>
      <c r="C7" s="132"/>
      <c r="D7" s="132"/>
      <c r="E7" s="132"/>
      <c r="F7" s="132"/>
    </row>
    <row r="8" spans="1:6" ht="20.25" customHeight="1"/>
    <row r="9" spans="1:6" ht="20.25" customHeight="1">
      <c r="A9" s="771" t="s">
        <v>407</v>
      </c>
      <c r="B9" s="771"/>
      <c r="C9" s="771"/>
      <c r="D9" s="771"/>
      <c r="E9" s="771"/>
      <c r="F9" s="771"/>
    </row>
    <row r="10" spans="1:6" ht="20.25" customHeight="1">
      <c r="A10" s="771"/>
      <c r="B10" s="771"/>
      <c r="C10" s="771"/>
      <c r="D10" s="771"/>
      <c r="E10" s="771"/>
      <c r="F10" s="771"/>
    </row>
    <row r="11" spans="1:6" ht="20.25" customHeight="1">
      <c r="A11" s="771"/>
      <c r="B11" s="771"/>
      <c r="C11" s="771"/>
      <c r="D11" s="771"/>
      <c r="E11" s="771"/>
      <c r="F11" s="771"/>
    </row>
    <row r="12" spans="1:6" ht="20.25" customHeight="1">
      <c r="A12" s="771"/>
      <c r="B12" s="771"/>
      <c r="C12" s="771"/>
      <c r="D12" s="771"/>
      <c r="E12" s="771"/>
      <c r="F12" s="771"/>
    </row>
    <row r="13" spans="1:6" ht="20.25" customHeight="1">
      <c r="A13" s="176"/>
      <c r="B13" s="774">
        <f ca="1">TODAY()</f>
        <v>45759</v>
      </c>
      <c r="C13" s="774"/>
      <c r="D13" s="174"/>
      <c r="E13" s="176"/>
      <c r="F13" s="174"/>
    </row>
    <row r="14" spans="1:6" ht="20.25" customHeight="1">
      <c r="D14" s="772"/>
      <c r="E14" s="772"/>
    </row>
    <row r="15" spans="1:6" ht="20.25" customHeight="1">
      <c r="B15" s="177" t="s">
        <v>315</v>
      </c>
      <c r="C15" s="773">
        <f>'1.【参加申込入力シート】'!D11</f>
        <v>0</v>
      </c>
      <c r="D15" s="773"/>
      <c r="E15" s="773"/>
      <c r="F15" s="773"/>
    </row>
    <row r="16" spans="1:6" ht="20.25" customHeight="1">
      <c r="B16" s="178"/>
    </row>
    <row r="17" spans="2:6" ht="20.25" customHeight="1">
      <c r="B17" s="177" t="s">
        <v>316</v>
      </c>
      <c r="C17" s="769">
        <f>'1.【参加申込入力シート】'!D20</f>
        <v>0</v>
      </c>
      <c r="D17" s="769"/>
      <c r="E17" s="769"/>
      <c r="F17" s="177" t="s">
        <v>314</v>
      </c>
    </row>
    <row r="18" spans="2:6" ht="20.25" customHeight="1"/>
    <row r="19" spans="2:6" ht="20.25" customHeight="1"/>
    <row r="20" spans="2:6">
      <c r="B20" s="173" t="s">
        <v>193</v>
      </c>
    </row>
    <row r="28" spans="2:6" ht="24.75" customHeight="1"/>
    <row r="30" spans="2:6" ht="20.25" customHeight="1"/>
    <row r="31" spans="2:6" ht="20.25" customHeight="1"/>
    <row r="32" spans="2:6" ht="20.25" customHeight="1"/>
    <row r="33" ht="20.25" customHeight="1"/>
  </sheetData>
  <sheetProtection algorithmName="SHA-512" hashValue="f0hd7qHPX2ODqzKSBfQfk8n2McABacw122CbBTCqrgx0zwmfoeIxeDyW4l3nBou8kC0EV81CZfY4gx6dR14XOg==" saltValue="ALG0Gd4oA7vctQQQ7F9GZA==" spinCount="100000" sheet="1" objects="1" scenarios="1" selectLockedCells="1"/>
  <mergeCells count="8">
    <mergeCell ref="C17:E17"/>
    <mergeCell ref="A1:F2"/>
    <mergeCell ref="A9:F12"/>
    <mergeCell ref="D14:E14"/>
    <mergeCell ref="C15:F15"/>
    <mergeCell ref="E3:F3"/>
    <mergeCell ref="A5:B5"/>
    <mergeCell ref="B13:C13"/>
  </mergeCells>
  <phoneticPr fontId="2"/>
  <printOptions horizontalCentered="1"/>
  <pageMargins left="0.70866141732283472" right="0.70866141732283472" top="0.74803149606299213" bottom="0.74803149606299213" header="0.31496062992125984" footer="0.31496062992125984"/>
  <pageSetup paperSize="9" scale="112" orientation="portrait" r:id="rId1"/>
  <colBreaks count="1" manualBreakCount="1">
    <brk id="6" max="3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ublished="0">
    <tabColor theme="5" tint="0.79998168889431442"/>
  </sheetPr>
  <dimension ref="A1:J46"/>
  <sheetViews>
    <sheetView showGridLines="0" showRowColHeaders="0" showZeros="0" view="pageBreakPreview" zoomScaleSheetLayoutView="100" workbookViewId="0">
      <selection activeCell="L1" sqref="L1"/>
    </sheetView>
  </sheetViews>
  <sheetFormatPr defaultColWidth="8.75" defaultRowHeight="12"/>
  <cols>
    <col min="1" max="2" width="3.625" style="5" customWidth="1"/>
    <col min="3" max="8" width="20.625" style="5" customWidth="1"/>
    <col min="9" max="10" width="3.625" style="5" customWidth="1"/>
    <col min="11" max="16384" width="8.75" style="5"/>
  </cols>
  <sheetData>
    <row r="1" spans="1:10" ht="28.5" customHeight="1" thickBot="1">
      <c r="C1" s="12" t="s">
        <v>319</v>
      </c>
      <c r="F1" s="261" t="s">
        <v>397</v>
      </c>
      <c r="G1" s="5">
        <f>'2.【演奏曲情報入力シート】'!C11</f>
        <v>0</v>
      </c>
    </row>
    <row r="2" spans="1:10" s="154" customFormat="1" ht="33.75" customHeight="1" thickTop="1" thickBot="1">
      <c r="A2" s="155"/>
      <c r="B2" s="156"/>
      <c r="C2" s="775" t="str">
        <f>'1.【参加申込入力シート】'!D28&amp;"　"&amp;'1.【参加申込入力シート】'!D29</f>
        <v>※リストから選択して下さい　※リストから選択して下さい</v>
      </c>
      <c r="D2" s="775"/>
      <c r="E2" s="775"/>
      <c r="F2" s="775"/>
      <c r="G2" s="775"/>
      <c r="H2" s="775"/>
      <c r="I2" s="161"/>
      <c r="J2" s="157"/>
    </row>
    <row r="3" spans="1:10" ht="21" customHeight="1" thickTop="1"/>
    <row r="4" spans="1:10" ht="30" customHeight="1">
      <c r="A4" s="160"/>
      <c r="B4" s="159"/>
      <c r="C4" s="776" t="str">
        <f>'1.【参加申込入力シート】'!D11&amp;"（"&amp;'1.【参加申込入力シート】'!D10&amp;"）"</f>
        <v>（※リストから選択して下さい）</v>
      </c>
      <c r="D4" s="777"/>
      <c r="E4" s="777"/>
      <c r="F4" s="777"/>
      <c r="G4" s="777"/>
      <c r="H4" s="777"/>
    </row>
    <row r="5" spans="1:10" ht="10.5" customHeight="1">
      <c r="A5" s="159"/>
      <c r="B5" s="159"/>
    </row>
    <row r="6" spans="1:10" ht="27" customHeight="1">
      <c r="C6" s="263" t="s">
        <v>303</v>
      </c>
      <c r="D6" s="778">
        <f>'2.【演奏曲情報入力シート】'!C14</f>
        <v>0</v>
      </c>
      <c r="E6" s="778"/>
      <c r="F6" s="778"/>
      <c r="G6" s="778"/>
      <c r="H6" s="778"/>
    </row>
    <row r="7" spans="1:10" ht="27" customHeight="1">
      <c r="C7" s="263" t="s">
        <v>304</v>
      </c>
      <c r="D7" s="779">
        <f>'2.【演奏曲情報入力シート】'!C8</f>
        <v>0</v>
      </c>
      <c r="E7" s="779"/>
      <c r="F7" s="779"/>
      <c r="G7" s="779"/>
      <c r="H7" s="779"/>
    </row>
    <row r="8" spans="1:10" ht="27" customHeight="1">
      <c r="C8" s="263" t="s">
        <v>305</v>
      </c>
      <c r="D8" s="38"/>
    </row>
    <row r="9" spans="1:10" ht="27" customHeight="1">
      <c r="C9" s="158"/>
      <c r="D9" s="38"/>
    </row>
    <row r="10" spans="1:10" ht="10.5" customHeight="1">
      <c r="C10" s="12" t="str">
        <f>'Ⓑ演技者登録書(印刷)'!C8</f>
        <v/>
      </c>
      <c r="D10" s="12" t="str">
        <f>'Ⓑ演技者登録書(印刷)'!E8</f>
        <v/>
      </c>
      <c r="E10" s="12" t="str">
        <f>'Ⓑ演技者登録書(印刷)'!G8</f>
        <v/>
      </c>
      <c r="F10" s="12" t="str">
        <f>'Ⓑ演技者登録書(印刷)'!I8</f>
        <v/>
      </c>
      <c r="G10" s="12" t="str">
        <f>'Ⓑ演技者登録書(印刷)'!K8</f>
        <v/>
      </c>
      <c r="H10" s="12" t="str">
        <f>'Ⓑ演技者登録書(印刷)'!M8</f>
        <v/>
      </c>
    </row>
    <row r="11" spans="1:10" ht="21" customHeight="1">
      <c r="C11" s="12" t="str">
        <f>'Ⓑ演技者登録書(印刷)'!C9</f>
        <v/>
      </c>
      <c r="D11" s="12" t="str">
        <f>'Ⓑ演技者登録書(印刷)'!E9</f>
        <v/>
      </c>
      <c r="E11" s="12" t="str">
        <f>'Ⓑ演技者登録書(印刷)'!G9</f>
        <v/>
      </c>
      <c r="F11" s="12" t="str">
        <f>'Ⓑ演技者登録書(印刷)'!I9</f>
        <v/>
      </c>
      <c r="G11" s="12" t="str">
        <f>'Ⓑ演技者登録書(印刷)'!K9</f>
        <v/>
      </c>
      <c r="H11" s="12" t="str">
        <f>'Ⓑ演技者登録書(印刷)'!M9</f>
        <v/>
      </c>
    </row>
    <row r="12" spans="1:10" ht="21" customHeight="1">
      <c r="C12" s="12" t="str">
        <f>'Ⓑ演技者登録書(印刷)'!C10</f>
        <v/>
      </c>
      <c r="D12" s="12" t="str">
        <f>'Ⓑ演技者登録書(印刷)'!E10</f>
        <v/>
      </c>
      <c r="E12" s="12" t="str">
        <f>'Ⓑ演技者登録書(印刷)'!G10</f>
        <v/>
      </c>
      <c r="F12" s="12" t="str">
        <f>'Ⓑ演技者登録書(印刷)'!I10</f>
        <v/>
      </c>
      <c r="G12" s="12" t="str">
        <f>'Ⓑ演技者登録書(印刷)'!K10</f>
        <v/>
      </c>
      <c r="H12" s="12" t="str">
        <f>'Ⓑ演技者登録書(印刷)'!M10</f>
        <v/>
      </c>
    </row>
    <row r="13" spans="1:10" ht="21" customHeight="1">
      <c r="C13" s="12" t="str">
        <f>'Ⓑ演技者登録書(印刷)'!C11</f>
        <v/>
      </c>
      <c r="D13" s="12" t="str">
        <f>'Ⓑ演技者登録書(印刷)'!E11</f>
        <v/>
      </c>
      <c r="E13" s="12" t="str">
        <f>'Ⓑ演技者登録書(印刷)'!G11</f>
        <v/>
      </c>
      <c r="F13" s="12" t="str">
        <f>'Ⓑ演技者登録書(印刷)'!I11</f>
        <v/>
      </c>
      <c r="G13" s="12" t="str">
        <f>'Ⓑ演技者登録書(印刷)'!K11</f>
        <v/>
      </c>
      <c r="H13" s="12" t="str">
        <f>'Ⓑ演技者登録書(印刷)'!M11</f>
        <v/>
      </c>
    </row>
    <row r="14" spans="1:10" ht="21" customHeight="1">
      <c r="C14" s="12" t="str">
        <f>'Ⓑ演技者登録書(印刷)'!C12</f>
        <v/>
      </c>
      <c r="D14" s="12" t="str">
        <f>'Ⓑ演技者登録書(印刷)'!E12</f>
        <v/>
      </c>
      <c r="E14" s="12" t="str">
        <f>'Ⓑ演技者登録書(印刷)'!G12</f>
        <v/>
      </c>
      <c r="F14" s="12" t="str">
        <f>'Ⓑ演技者登録書(印刷)'!I12</f>
        <v/>
      </c>
      <c r="G14" s="12" t="str">
        <f>'Ⓑ演技者登録書(印刷)'!K12</f>
        <v/>
      </c>
      <c r="H14" s="12" t="str">
        <f>'Ⓑ演技者登録書(印刷)'!M12</f>
        <v/>
      </c>
    </row>
    <row r="15" spans="1:10" ht="21" customHeight="1">
      <c r="C15" s="12" t="str">
        <f>'Ⓑ演技者登録書(印刷)'!C13</f>
        <v/>
      </c>
      <c r="D15" s="12" t="str">
        <f>'Ⓑ演技者登録書(印刷)'!E13</f>
        <v/>
      </c>
      <c r="E15" s="12" t="str">
        <f>'Ⓑ演技者登録書(印刷)'!G13</f>
        <v/>
      </c>
      <c r="F15" s="12" t="str">
        <f>'Ⓑ演技者登録書(印刷)'!I13</f>
        <v/>
      </c>
      <c r="G15" s="12" t="str">
        <f>'Ⓑ演技者登録書(印刷)'!K13</f>
        <v/>
      </c>
      <c r="H15" s="12" t="str">
        <f>'Ⓑ演技者登録書(印刷)'!M13</f>
        <v/>
      </c>
    </row>
    <row r="16" spans="1:10" ht="21" customHeight="1">
      <c r="C16" s="12" t="str">
        <f>'Ⓑ演技者登録書(印刷)'!C14</f>
        <v/>
      </c>
      <c r="D16" s="12" t="str">
        <f>'Ⓑ演技者登録書(印刷)'!E14</f>
        <v/>
      </c>
      <c r="E16" s="12" t="str">
        <f>'Ⓑ演技者登録書(印刷)'!G14</f>
        <v/>
      </c>
      <c r="F16" s="12" t="str">
        <f>'Ⓑ演技者登録書(印刷)'!I14</f>
        <v/>
      </c>
      <c r="G16" s="12" t="str">
        <f>'Ⓑ演技者登録書(印刷)'!K14</f>
        <v/>
      </c>
      <c r="H16" s="12" t="str">
        <f>'Ⓑ演技者登録書(印刷)'!M14</f>
        <v/>
      </c>
    </row>
    <row r="17" spans="3:8" ht="21" customHeight="1">
      <c r="C17" s="12" t="str">
        <f>'Ⓑ演技者登録書(印刷)'!C15</f>
        <v/>
      </c>
      <c r="D17" s="12" t="str">
        <f>'Ⓑ演技者登録書(印刷)'!E15</f>
        <v/>
      </c>
      <c r="E17" s="12" t="str">
        <f>'Ⓑ演技者登録書(印刷)'!G15</f>
        <v/>
      </c>
      <c r="F17" s="12" t="str">
        <f>'Ⓑ演技者登録書(印刷)'!I15</f>
        <v/>
      </c>
      <c r="G17" s="12" t="str">
        <f>'Ⓑ演技者登録書(印刷)'!K15</f>
        <v/>
      </c>
      <c r="H17" s="12" t="str">
        <f>'Ⓑ演技者登録書(印刷)'!M15</f>
        <v/>
      </c>
    </row>
    <row r="18" spans="3:8" ht="21" customHeight="1">
      <c r="C18" s="12" t="str">
        <f>'Ⓑ演技者登録書(印刷)'!C16</f>
        <v/>
      </c>
      <c r="D18" s="12" t="str">
        <f>'Ⓑ演技者登録書(印刷)'!E16</f>
        <v/>
      </c>
      <c r="E18" s="12" t="str">
        <f>'Ⓑ演技者登録書(印刷)'!G16</f>
        <v/>
      </c>
      <c r="F18" s="12" t="str">
        <f>'Ⓑ演技者登録書(印刷)'!I16</f>
        <v/>
      </c>
      <c r="G18" s="12" t="str">
        <f>'Ⓑ演技者登録書(印刷)'!K16</f>
        <v/>
      </c>
      <c r="H18" s="12" t="str">
        <f>'Ⓑ演技者登録書(印刷)'!M16</f>
        <v/>
      </c>
    </row>
    <row r="19" spans="3:8" ht="21" customHeight="1">
      <c r="C19" s="12" t="str">
        <f>'Ⓑ演技者登録書(印刷)'!C17</f>
        <v/>
      </c>
      <c r="D19" s="12" t="str">
        <f>'Ⓑ演技者登録書(印刷)'!E17</f>
        <v/>
      </c>
      <c r="E19" s="12" t="str">
        <f>'Ⓑ演技者登録書(印刷)'!G17</f>
        <v/>
      </c>
      <c r="F19" s="12" t="str">
        <f>'Ⓑ演技者登録書(印刷)'!I17</f>
        <v/>
      </c>
      <c r="G19" s="12" t="str">
        <f>'Ⓑ演技者登録書(印刷)'!K17</f>
        <v/>
      </c>
      <c r="H19" s="12" t="str">
        <f>'Ⓑ演技者登録書(印刷)'!M17</f>
        <v/>
      </c>
    </row>
    <row r="20" spans="3:8" ht="21" customHeight="1">
      <c r="C20" s="12" t="str">
        <f>'Ⓑ演技者登録書(印刷)'!C18</f>
        <v/>
      </c>
      <c r="D20" s="12" t="str">
        <f>'Ⓑ演技者登録書(印刷)'!E18</f>
        <v/>
      </c>
      <c r="E20" s="12" t="str">
        <f>'Ⓑ演技者登録書(印刷)'!G18</f>
        <v/>
      </c>
      <c r="F20" s="12" t="str">
        <f>'Ⓑ演技者登録書(印刷)'!I18</f>
        <v/>
      </c>
      <c r="G20" s="12" t="str">
        <f>'Ⓑ演技者登録書(印刷)'!K18</f>
        <v/>
      </c>
      <c r="H20" s="12" t="str">
        <f>'Ⓑ演技者登録書(印刷)'!M18</f>
        <v/>
      </c>
    </row>
    <row r="21" spans="3:8" ht="21" customHeight="1">
      <c r="C21" s="12" t="str">
        <f>'Ⓑ演技者登録書(印刷)'!C19</f>
        <v/>
      </c>
      <c r="D21" s="12" t="str">
        <f>'Ⓑ演技者登録書(印刷)'!E19</f>
        <v/>
      </c>
      <c r="E21" s="12" t="str">
        <f>'Ⓑ演技者登録書(印刷)'!G19</f>
        <v/>
      </c>
      <c r="F21" s="12" t="str">
        <f>'Ⓑ演技者登録書(印刷)'!I19</f>
        <v/>
      </c>
      <c r="G21" s="12" t="str">
        <f>'Ⓑ演技者登録書(印刷)'!K19</f>
        <v/>
      </c>
      <c r="H21" s="12" t="str">
        <f>'Ⓑ演技者登録書(印刷)'!M19</f>
        <v/>
      </c>
    </row>
    <row r="22" spans="3:8" ht="21" customHeight="1">
      <c r="C22" s="12" t="str">
        <f>'Ⓑ演技者登録書(印刷)'!C20</f>
        <v/>
      </c>
      <c r="D22" s="12" t="str">
        <f>'Ⓑ演技者登録書(印刷)'!E20</f>
        <v/>
      </c>
      <c r="E22" s="12" t="str">
        <f>'Ⓑ演技者登録書(印刷)'!G20</f>
        <v/>
      </c>
      <c r="F22" s="12" t="str">
        <f>'Ⓑ演技者登録書(印刷)'!I20</f>
        <v/>
      </c>
      <c r="G22" s="12" t="str">
        <f>'Ⓑ演技者登録書(印刷)'!K20</f>
        <v/>
      </c>
      <c r="H22" s="12" t="str">
        <f>'Ⓑ演技者登録書(印刷)'!M20</f>
        <v/>
      </c>
    </row>
    <row r="23" spans="3:8" ht="21" customHeight="1">
      <c r="C23" s="12" t="str">
        <f>'Ⓑ演技者登録書(印刷)'!C21</f>
        <v/>
      </c>
      <c r="D23" s="12" t="str">
        <f>'Ⓑ演技者登録書(印刷)'!E21</f>
        <v/>
      </c>
      <c r="E23" s="12" t="str">
        <f>'Ⓑ演技者登録書(印刷)'!G21</f>
        <v/>
      </c>
      <c r="F23" s="12" t="str">
        <f>'Ⓑ演技者登録書(印刷)'!I21</f>
        <v/>
      </c>
      <c r="G23" s="12" t="str">
        <f>'Ⓑ演技者登録書(印刷)'!K21</f>
        <v/>
      </c>
      <c r="H23" s="12" t="str">
        <f>'Ⓑ演技者登録書(印刷)'!M21</f>
        <v/>
      </c>
    </row>
    <row r="24" spans="3:8" ht="21" customHeight="1">
      <c r="C24" s="12" t="str">
        <f>'Ⓑ演技者登録書(印刷)'!C22</f>
        <v/>
      </c>
      <c r="D24" s="12" t="str">
        <f>'Ⓑ演技者登録書(印刷)'!E22</f>
        <v/>
      </c>
      <c r="E24" s="12" t="str">
        <f>'Ⓑ演技者登録書(印刷)'!G22</f>
        <v/>
      </c>
      <c r="F24" s="12" t="str">
        <f>'Ⓑ演技者登録書(印刷)'!I22</f>
        <v/>
      </c>
      <c r="G24" s="12" t="str">
        <f>'Ⓑ演技者登録書(印刷)'!K22</f>
        <v/>
      </c>
      <c r="H24" s="12" t="str">
        <f>'Ⓑ演技者登録書(印刷)'!M22</f>
        <v/>
      </c>
    </row>
    <row r="25" spans="3:8" ht="21" customHeight="1">
      <c r="C25" s="12" t="str">
        <f>'Ⓑ演技者登録書(印刷)'!C23</f>
        <v/>
      </c>
      <c r="D25" s="12" t="str">
        <f>'Ⓑ演技者登録書(印刷)'!E23</f>
        <v/>
      </c>
      <c r="E25" s="12" t="str">
        <f>'Ⓑ演技者登録書(印刷)'!G23</f>
        <v/>
      </c>
      <c r="F25" s="12" t="str">
        <f>'Ⓑ演技者登録書(印刷)'!I23</f>
        <v/>
      </c>
      <c r="G25" s="12" t="str">
        <f>'Ⓑ演技者登録書(印刷)'!K23</f>
        <v/>
      </c>
      <c r="H25" s="12" t="str">
        <f>'Ⓑ演技者登録書(印刷)'!M23</f>
        <v/>
      </c>
    </row>
    <row r="26" spans="3:8" ht="21" customHeight="1">
      <c r="C26" s="12" t="str">
        <f>'Ⓑ演技者登録書(印刷)'!C24</f>
        <v/>
      </c>
      <c r="D26" s="12" t="str">
        <f>'Ⓑ演技者登録書(印刷)'!E24</f>
        <v/>
      </c>
      <c r="E26" s="12" t="str">
        <f>'Ⓑ演技者登録書(印刷)'!G24</f>
        <v/>
      </c>
      <c r="F26" s="12" t="str">
        <f>'Ⓑ演技者登録書(印刷)'!I24</f>
        <v/>
      </c>
      <c r="G26" s="12" t="str">
        <f>'Ⓑ演技者登録書(印刷)'!K24</f>
        <v/>
      </c>
      <c r="H26" s="12" t="str">
        <f>'Ⓑ演技者登録書(印刷)'!M24</f>
        <v/>
      </c>
    </row>
    <row r="27" spans="3:8" ht="21" customHeight="1">
      <c r="C27" s="12" t="str">
        <f>'Ⓑ演技者登録書(印刷)'!C25</f>
        <v/>
      </c>
      <c r="D27" s="12" t="str">
        <f>'Ⓑ演技者登録書(印刷)'!E25</f>
        <v/>
      </c>
      <c r="E27" s="12" t="str">
        <f>'Ⓑ演技者登録書(印刷)'!G25</f>
        <v/>
      </c>
      <c r="F27" s="12" t="str">
        <f>'Ⓑ演技者登録書(印刷)'!I25</f>
        <v/>
      </c>
      <c r="G27" s="12" t="str">
        <f>'Ⓑ演技者登録書(印刷)'!K25</f>
        <v/>
      </c>
      <c r="H27" s="12" t="str">
        <f>'Ⓑ演技者登録書(印刷)'!M25</f>
        <v/>
      </c>
    </row>
    <row r="28" spans="3:8" ht="21" customHeight="1">
      <c r="C28" s="12" t="str">
        <f>'Ⓑ演技者登録書(印刷)'!C26</f>
        <v/>
      </c>
      <c r="D28" s="12" t="str">
        <f>'Ⓑ演技者登録書(印刷)'!E26</f>
        <v/>
      </c>
      <c r="E28" s="12" t="str">
        <f>'Ⓑ演技者登録書(印刷)'!G26</f>
        <v/>
      </c>
      <c r="F28" s="12" t="str">
        <f>'Ⓑ演技者登録書(印刷)'!I26</f>
        <v/>
      </c>
      <c r="G28" s="12" t="str">
        <f>'Ⓑ演技者登録書(印刷)'!K26</f>
        <v/>
      </c>
      <c r="H28" s="12" t="str">
        <f>'Ⓑ演技者登録書(印刷)'!M26</f>
        <v/>
      </c>
    </row>
    <row r="29" spans="3:8" ht="21" customHeight="1">
      <c r="C29" s="12" t="str">
        <f>'Ⓑ演技者登録書(印刷)'!C27</f>
        <v/>
      </c>
      <c r="D29" s="12" t="str">
        <f>'Ⓑ演技者登録書(印刷)'!E27</f>
        <v/>
      </c>
      <c r="E29" s="12" t="str">
        <f>'Ⓑ演技者登録書(印刷)'!G27</f>
        <v/>
      </c>
      <c r="F29" s="12" t="str">
        <f>'Ⓑ演技者登録書(印刷)'!I27</f>
        <v/>
      </c>
      <c r="G29" s="12" t="str">
        <f>'Ⓑ演技者登録書(印刷)'!K27</f>
        <v/>
      </c>
      <c r="H29" s="12" t="str">
        <f>'Ⓑ演技者登録書(印刷)'!M27</f>
        <v/>
      </c>
    </row>
    <row r="30" spans="3:8" ht="21" customHeight="1">
      <c r="C30" s="12" t="str">
        <f>'Ⓑ演技者登録書(印刷)'!C28</f>
        <v/>
      </c>
      <c r="D30" s="12" t="str">
        <f>'Ⓑ演技者登録書(印刷)'!E28</f>
        <v/>
      </c>
      <c r="E30" s="12" t="str">
        <f>'Ⓑ演技者登録書(印刷)'!G28</f>
        <v/>
      </c>
      <c r="F30" s="12" t="str">
        <f>'Ⓑ演技者登録書(印刷)'!I28</f>
        <v/>
      </c>
      <c r="G30" s="12" t="str">
        <f>'Ⓑ演技者登録書(印刷)'!K28</f>
        <v/>
      </c>
      <c r="H30" s="12" t="str">
        <f>'Ⓑ演技者登録書(印刷)'!M28</f>
        <v/>
      </c>
    </row>
    <row r="31" spans="3:8" ht="21" customHeight="1">
      <c r="C31" s="12" t="str">
        <f>'Ⓑ演技者登録書(印刷)'!C29</f>
        <v/>
      </c>
      <c r="D31" s="12" t="str">
        <f>'Ⓑ演技者登録書(印刷)'!E29</f>
        <v/>
      </c>
      <c r="E31" s="12" t="str">
        <f>'Ⓑ演技者登録書(印刷)'!G29</f>
        <v/>
      </c>
      <c r="F31" s="12" t="str">
        <f>'Ⓑ演技者登録書(印刷)'!I29</f>
        <v/>
      </c>
      <c r="G31" s="12" t="str">
        <f>'Ⓑ演技者登録書(印刷)'!K29</f>
        <v/>
      </c>
      <c r="H31" s="12" t="str">
        <f>'Ⓑ演技者登録書(印刷)'!M29</f>
        <v/>
      </c>
    </row>
    <row r="32" spans="3:8" ht="21" customHeight="1">
      <c r="C32" s="12" t="str">
        <f>'Ⓑ演技者登録書(印刷)'!C30</f>
        <v/>
      </c>
      <c r="D32" s="12" t="str">
        <f>'Ⓑ演技者登録書(印刷)'!E30</f>
        <v/>
      </c>
      <c r="E32" s="12" t="str">
        <f>'Ⓑ演技者登録書(印刷)'!G30</f>
        <v/>
      </c>
      <c r="F32" s="12" t="str">
        <f>'Ⓑ演技者登録書(印刷)'!I30</f>
        <v/>
      </c>
      <c r="G32" s="12" t="str">
        <f>'Ⓑ演技者登録書(印刷)'!K30</f>
        <v/>
      </c>
      <c r="H32" s="12" t="str">
        <f>'Ⓑ演技者登録書(印刷)'!M30</f>
        <v/>
      </c>
    </row>
    <row r="33" spans="3:8" ht="21" customHeight="1">
      <c r="C33" s="12" t="str">
        <f>'Ⓑ演技者登録書(印刷)'!C31</f>
        <v/>
      </c>
      <c r="D33" s="12" t="str">
        <f>'Ⓑ演技者登録書(印刷)'!E31</f>
        <v/>
      </c>
      <c r="E33" s="12" t="str">
        <f>'Ⓑ演技者登録書(印刷)'!G31</f>
        <v/>
      </c>
      <c r="F33" s="12" t="str">
        <f>'Ⓑ演技者登録書(印刷)'!I31</f>
        <v/>
      </c>
      <c r="G33" s="12" t="str">
        <f>'Ⓑ演技者登録書(印刷)'!K31</f>
        <v/>
      </c>
      <c r="H33" s="12" t="str">
        <f>'Ⓑ演技者登録書(印刷)'!M31</f>
        <v/>
      </c>
    </row>
    <row r="34" spans="3:8" ht="21" customHeight="1">
      <c r="C34" s="12" t="str">
        <f>'Ⓑ演技者登録書(印刷)'!C32</f>
        <v/>
      </c>
      <c r="D34" s="12" t="str">
        <f>'Ⓑ演技者登録書(印刷)'!E32</f>
        <v/>
      </c>
      <c r="E34" s="12" t="str">
        <f>'Ⓑ演技者登録書(印刷)'!G32</f>
        <v/>
      </c>
      <c r="F34" s="12" t="str">
        <f>'Ⓑ演技者登録書(印刷)'!I32</f>
        <v/>
      </c>
      <c r="G34" s="12" t="str">
        <f>'Ⓑ演技者登録書(印刷)'!K32</f>
        <v/>
      </c>
      <c r="H34" s="12" t="str">
        <f>'Ⓑ演技者登録書(印刷)'!M32</f>
        <v/>
      </c>
    </row>
    <row r="35" spans="3:8" ht="21" customHeight="1">
      <c r="C35" s="12" t="str">
        <f>'Ⓑ演技者登録書(印刷)'!C33</f>
        <v/>
      </c>
      <c r="D35" s="12" t="str">
        <f>'Ⓑ演技者登録書(印刷)'!E33</f>
        <v/>
      </c>
      <c r="E35" s="12" t="str">
        <f>'Ⓑ演技者登録書(印刷)'!G33</f>
        <v/>
      </c>
      <c r="F35" s="12" t="str">
        <f>'Ⓑ演技者登録書(印刷)'!I33</f>
        <v/>
      </c>
      <c r="G35" s="12" t="str">
        <f>'Ⓑ演技者登録書(印刷)'!K33</f>
        <v/>
      </c>
      <c r="H35" s="12" t="str">
        <f>'Ⓑ演技者登録書(印刷)'!M33</f>
        <v/>
      </c>
    </row>
    <row r="36" spans="3:8" ht="21" customHeight="1">
      <c r="C36" s="12" t="str">
        <f>'Ⓑ演技者登録書(印刷)'!C34</f>
        <v/>
      </c>
      <c r="D36" s="12" t="str">
        <f>'Ⓑ演技者登録書(印刷)'!E34</f>
        <v/>
      </c>
      <c r="E36" s="12" t="str">
        <f>'Ⓑ演技者登録書(印刷)'!G34</f>
        <v/>
      </c>
      <c r="F36" s="12" t="str">
        <f>'Ⓑ演技者登録書(印刷)'!I34</f>
        <v/>
      </c>
      <c r="G36" s="12" t="str">
        <f>'Ⓑ演技者登録書(印刷)'!K34</f>
        <v/>
      </c>
      <c r="H36" s="12" t="str">
        <f>'Ⓑ演技者登録書(印刷)'!M34</f>
        <v/>
      </c>
    </row>
    <row r="37" spans="3:8" ht="21" customHeight="1">
      <c r="C37" s="12" t="str">
        <f>'Ⓑ演技者登録書(印刷)'!C35</f>
        <v/>
      </c>
      <c r="D37" s="12" t="str">
        <f>'Ⓑ演技者登録書(印刷)'!E35</f>
        <v/>
      </c>
      <c r="E37" s="12" t="str">
        <f>'Ⓑ演技者登録書(印刷)'!G35</f>
        <v/>
      </c>
      <c r="F37" s="12" t="str">
        <f>'Ⓑ演技者登録書(印刷)'!I35</f>
        <v/>
      </c>
      <c r="G37" s="12" t="str">
        <f>'Ⓑ演技者登録書(印刷)'!K35</f>
        <v/>
      </c>
      <c r="H37" s="12" t="str">
        <f>'Ⓑ演技者登録書(印刷)'!M35</f>
        <v/>
      </c>
    </row>
    <row r="38" spans="3:8" ht="21" customHeight="1">
      <c r="C38" s="12" t="str">
        <f>'Ⓑ演技者登録書(印刷)'!C36</f>
        <v/>
      </c>
      <c r="D38" s="12" t="str">
        <f>'Ⓑ演技者登録書(印刷)'!E36</f>
        <v/>
      </c>
      <c r="E38" s="12" t="str">
        <f>'Ⓑ演技者登録書(印刷)'!G36</f>
        <v/>
      </c>
      <c r="F38" s="12" t="str">
        <f>'Ⓑ演技者登録書(印刷)'!I36</f>
        <v/>
      </c>
      <c r="G38" s="12" t="str">
        <f>'Ⓑ演技者登録書(印刷)'!K36</f>
        <v/>
      </c>
      <c r="H38" s="12" t="str">
        <f>'Ⓑ演技者登録書(印刷)'!M36</f>
        <v/>
      </c>
    </row>
    <row r="39" spans="3:8" ht="21" customHeight="1">
      <c r="C39" s="12" t="str">
        <f>'Ⓑ演技者登録書(印刷)'!C37</f>
        <v/>
      </c>
      <c r="D39" s="12" t="str">
        <f>'Ⓑ演技者登録書(印刷)'!E37</f>
        <v/>
      </c>
      <c r="E39" s="12" t="str">
        <f>'Ⓑ演技者登録書(印刷)'!G37</f>
        <v/>
      </c>
      <c r="F39" s="12" t="str">
        <f>'Ⓑ演技者登録書(印刷)'!I37</f>
        <v/>
      </c>
      <c r="G39" s="12" t="str">
        <f>'Ⓑ演技者登録書(印刷)'!K37</f>
        <v/>
      </c>
      <c r="H39" s="12" t="str">
        <f>'Ⓑ演技者登録書(印刷)'!M37</f>
        <v/>
      </c>
    </row>
    <row r="40" spans="3:8" ht="21" customHeight="1">
      <c r="C40" s="12" t="str">
        <f>'Ⓑ演技者登録書(印刷)'!C38</f>
        <v/>
      </c>
      <c r="D40" s="12" t="str">
        <f>'Ⓑ演技者登録書(印刷)'!E38</f>
        <v/>
      </c>
      <c r="E40" s="12" t="str">
        <f>'Ⓑ演技者登録書(印刷)'!G38</f>
        <v/>
      </c>
      <c r="F40" s="12" t="str">
        <f>'Ⓑ演技者登録書(印刷)'!I38</f>
        <v/>
      </c>
      <c r="G40" s="12" t="str">
        <f>'Ⓑ演技者登録書(印刷)'!K38</f>
        <v/>
      </c>
      <c r="H40" s="12" t="str">
        <f>'Ⓑ演技者登録書(印刷)'!M38</f>
        <v/>
      </c>
    </row>
    <row r="41" spans="3:8" ht="21" customHeight="1">
      <c r="C41" s="12" t="str">
        <f>'Ⓑ演技者登録書(印刷)'!C39</f>
        <v/>
      </c>
      <c r="D41" s="12" t="str">
        <f>'Ⓑ演技者登録書(印刷)'!E39</f>
        <v/>
      </c>
      <c r="E41" s="12" t="str">
        <f>'Ⓑ演技者登録書(印刷)'!G39</f>
        <v/>
      </c>
      <c r="F41" s="12" t="str">
        <f>'Ⓑ演技者登録書(印刷)'!I39</f>
        <v/>
      </c>
      <c r="G41" s="12" t="str">
        <f>'Ⓑ演技者登録書(印刷)'!K39</f>
        <v/>
      </c>
      <c r="H41" s="12" t="str">
        <f>'Ⓑ演技者登録書(印刷)'!M39</f>
        <v/>
      </c>
    </row>
    <row r="42" spans="3:8" ht="21" customHeight="1">
      <c r="C42" s="12" t="str">
        <f>'Ⓑ演技者登録書(印刷)'!C40</f>
        <v/>
      </c>
      <c r="D42" s="12" t="str">
        <f>'Ⓑ演技者登録書(印刷)'!E40</f>
        <v/>
      </c>
      <c r="E42" s="12" t="str">
        <f>'Ⓑ演技者登録書(印刷)'!G40</f>
        <v/>
      </c>
      <c r="F42" s="12" t="str">
        <f>'Ⓑ演技者登録書(印刷)'!I40</f>
        <v/>
      </c>
      <c r="G42" s="12" t="str">
        <f>'Ⓑ演技者登録書(印刷)'!K40</f>
        <v/>
      </c>
      <c r="H42" s="12" t="str">
        <f>'Ⓑ演技者登録書(印刷)'!M40</f>
        <v/>
      </c>
    </row>
    <row r="43" spans="3:8" ht="21" customHeight="1">
      <c r="C43" s="12" t="str">
        <f>'Ⓑ演技者登録書(印刷)'!C41</f>
        <v/>
      </c>
      <c r="D43" s="12" t="str">
        <f>'Ⓑ演技者登録書(印刷)'!E41</f>
        <v/>
      </c>
      <c r="E43" s="12">
        <f>'Ⓑ演技者登録書(印刷)'!G41</f>
        <v>0</v>
      </c>
      <c r="F43" s="12">
        <f>'Ⓑ演技者登録書(印刷)'!I41</f>
        <v>0</v>
      </c>
      <c r="G43" s="12">
        <f>'Ⓑ演技者登録書(印刷)'!K41</f>
        <v>0</v>
      </c>
      <c r="H43" s="12">
        <f>'Ⓑ演技者登録書(印刷)'!M41</f>
        <v>0</v>
      </c>
    </row>
    <row r="44" spans="3:8" ht="21" customHeight="1">
      <c r="C44" s="12">
        <f>'Ⓑ演技者登録書(印刷)'!C42</f>
        <v>0</v>
      </c>
      <c r="D44" s="12">
        <f>'Ⓑ演技者登録書(印刷)'!E42</f>
        <v>0</v>
      </c>
      <c r="E44" s="12">
        <f>'Ⓑ演技者登録書(印刷)'!G42</f>
        <v>0</v>
      </c>
      <c r="F44" s="12">
        <f>'Ⓑ演技者登録書(印刷)'!I42</f>
        <v>0</v>
      </c>
      <c r="G44" s="12">
        <f>'Ⓑ演技者登録書(印刷)'!K42</f>
        <v>0</v>
      </c>
      <c r="H44" s="12">
        <f>'Ⓑ演技者登録書(印刷)'!M42</f>
        <v>0</v>
      </c>
    </row>
    <row r="45" spans="3:8" ht="21" customHeight="1"/>
    <row r="46" spans="3:8" ht="21" customHeight="1"/>
  </sheetData>
  <sheetProtection algorithmName="SHA-512" hashValue="D+dPH/RxmDQgZxZ/n1Sfo6Bb2dii7DfK/UfexjLqKWetemWz+OuNLFlH8CYzlLe4BlBr4mrh8Epz1MUUV09o4Q==" saltValue="gVUveKvgECE1NI3Wpbg2yQ==" spinCount="100000" sheet="1" objects="1" scenarios="1" selectLockedCells="1"/>
  <mergeCells count="4">
    <mergeCell ref="C2:H2"/>
    <mergeCell ref="C4:H4"/>
    <mergeCell ref="D6:H6"/>
    <mergeCell ref="D7:H7"/>
  </mergeCells>
  <phoneticPr fontId="2"/>
  <pageMargins left="0.7" right="0.7" top="0.75" bottom="0.75" header="0.3" footer="0.3"/>
  <pageSetup paperSize="9" scale="59" orientation="portrait" r:id="rId1"/>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B1:U17"/>
  <sheetViews>
    <sheetView showGridLines="0" showZeros="0" view="pageBreakPreview" zoomScaleSheetLayoutView="100" workbookViewId="0">
      <selection activeCell="U9" sqref="U9"/>
    </sheetView>
  </sheetViews>
  <sheetFormatPr defaultColWidth="12.75" defaultRowHeight="12"/>
  <cols>
    <col min="1" max="3" width="5.75" style="180" customWidth="1"/>
    <col min="4" max="4" width="7.125" style="180" customWidth="1"/>
    <col min="5" max="16" width="5.75" style="180" customWidth="1"/>
    <col min="17" max="17" width="6.375" style="180" customWidth="1"/>
    <col min="18" max="30" width="7.375" style="180" customWidth="1"/>
    <col min="31" max="16384" width="12.75" style="180"/>
  </cols>
  <sheetData>
    <row r="1" spans="2:21" s="179" customFormat="1" ht="48" customHeight="1">
      <c r="B1" s="793" t="str">
        <f>【更新用】イベント基本情報!B3&amp;CHAR(10)&amp;CHAR(13)&amp;【更新用】イベント基本情報!B4</f>
        <v>第27回全九州カラーガード・パーカッションコンテスト
_x000D_第9回カラーガード全国大会九州予選</v>
      </c>
      <c r="C1" s="793"/>
      <c r="D1" s="793"/>
      <c r="E1" s="793"/>
      <c r="F1" s="793"/>
      <c r="G1" s="793"/>
      <c r="H1" s="793"/>
      <c r="I1" s="793"/>
      <c r="J1" s="793"/>
      <c r="K1" s="793"/>
      <c r="L1" s="793"/>
      <c r="M1" s="793"/>
      <c r="N1" s="793"/>
      <c r="O1" s="793"/>
      <c r="P1" s="793"/>
    </row>
    <row r="2" spans="2:21" s="179" customFormat="1" ht="30" customHeight="1" thickBot="1">
      <c r="C2" s="794" t="s">
        <v>398</v>
      </c>
      <c r="D2" s="794"/>
      <c r="E2" s="794"/>
      <c r="F2" s="794"/>
      <c r="G2" s="794"/>
      <c r="H2" s="794"/>
      <c r="I2" s="794"/>
      <c r="J2" s="794"/>
      <c r="K2" s="794"/>
      <c r="L2" s="794"/>
      <c r="M2" s="794"/>
      <c r="N2" s="794"/>
      <c r="O2" s="794"/>
    </row>
    <row r="3" spans="2:21" s="25" customFormat="1" ht="34.5" customHeight="1" thickBot="1">
      <c r="B3" s="795" t="s">
        <v>71</v>
      </c>
      <c r="C3" s="796"/>
      <c r="D3" s="797">
        <f>'1.【参加申込入力シート】'!D11</f>
        <v>0</v>
      </c>
      <c r="E3" s="798"/>
      <c r="F3" s="798"/>
      <c r="G3" s="798"/>
      <c r="H3" s="798"/>
      <c r="I3" s="798"/>
      <c r="J3" s="798"/>
      <c r="K3" s="798"/>
      <c r="L3" s="798"/>
      <c r="M3" s="798"/>
      <c r="N3" s="798"/>
      <c r="O3" s="798"/>
      <c r="P3" s="799"/>
    </row>
    <row r="4" spans="2:21" ht="12.75" thickBot="1"/>
    <row r="5" spans="2:21" ht="40.5" customHeight="1">
      <c r="B5" s="800" t="s">
        <v>321</v>
      </c>
      <c r="C5" s="801"/>
      <c r="D5" s="801"/>
      <c r="E5" s="801"/>
      <c r="F5" s="801"/>
      <c r="G5" s="802" t="s">
        <v>322</v>
      </c>
      <c r="H5" s="802"/>
      <c r="I5" s="802"/>
      <c r="J5" s="802" t="s">
        <v>320</v>
      </c>
      <c r="K5" s="802"/>
      <c r="L5" s="802"/>
      <c r="M5" s="802" t="s">
        <v>323</v>
      </c>
      <c r="N5" s="802"/>
      <c r="O5" s="802"/>
      <c r="P5" s="803"/>
      <c r="Q5" s="181"/>
      <c r="R5" s="181"/>
      <c r="S5" s="181"/>
      <c r="T5" s="181"/>
      <c r="U5" s="181"/>
    </row>
    <row r="6" spans="2:21" ht="40.5" customHeight="1">
      <c r="B6" s="783" t="s">
        <v>325</v>
      </c>
      <c r="C6" s="784"/>
      <c r="D6" s="784"/>
      <c r="E6" s="784"/>
      <c r="F6" s="784"/>
      <c r="G6" s="785">
        <f>【更新用】イベント基本情報!$E$5</f>
        <v>1500</v>
      </c>
      <c r="H6" s="785"/>
      <c r="I6" s="785"/>
      <c r="J6" s="791">
        <f>'1.【参加申込入力シート】'!D34</f>
        <v>0</v>
      </c>
      <c r="K6" s="791"/>
      <c r="L6" s="791"/>
      <c r="M6" s="785">
        <f>G6*J6</f>
        <v>0</v>
      </c>
      <c r="N6" s="785"/>
      <c r="O6" s="785"/>
      <c r="P6" s="792"/>
      <c r="Q6" s="181"/>
      <c r="R6" s="181"/>
      <c r="S6" s="181"/>
      <c r="T6" s="181"/>
      <c r="U6" s="181"/>
    </row>
    <row r="7" spans="2:21" ht="40.5" customHeight="1" thickBot="1">
      <c r="B7" s="783"/>
      <c r="C7" s="784"/>
      <c r="D7" s="784"/>
      <c r="E7" s="784"/>
      <c r="F7" s="784"/>
      <c r="G7" s="785"/>
      <c r="H7" s="785"/>
      <c r="I7" s="785"/>
      <c r="J7" s="791">
        <f>'1.【参加申込入力シート】'!D35</f>
        <v>0</v>
      </c>
      <c r="K7" s="791"/>
      <c r="L7" s="791"/>
      <c r="M7" s="785">
        <f t="shared" ref="M7:M8" si="0">G7*J7</f>
        <v>0</v>
      </c>
      <c r="N7" s="785"/>
      <c r="O7" s="785"/>
      <c r="P7" s="792"/>
      <c r="Q7" s="182"/>
      <c r="R7" s="182"/>
      <c r="S7" s="182"/>
      <c r="T7" s="182"/>
      <c r="U7" s="181"/>
    </row>
    <row r="8" spans="2:21" ht="40.5" hidden="1" customHeight="1" thickBot="1">
      <c r="B8" s="783" t="s">
        <v>324</v>
      </c>
      <c r="C8" s="784"/>
      <c r="D8" s="784"/>
      <c r="E8" s="784"/>
      <c r="F8" s="784"/>
      <c r="G8" s="785">
        <f>【更新用】イベント基本情報!$E$6</f>
        <v>0</v>
      </c>
      <c r="H8" s="785"/>
      <c r="I8" s="785"/>
      <c r="J8" s="791">
        <f>'1.【参加申込入力シート】'!D43</f>
        <v>0</v>
      </c>
      <c r="K8" s="791"/>
      <c r="L8" s="791"/>
      <c r="M8" s="785">
        <f t="shared" si="0"/>
        <v>0</v>
      </c>
      <c r="N8" s="785"/>
      <c r="O8" s="785"/>
      <c r="P8" s="792"/>
      <c r="Q8" s="182"/>
      <c r="R8" s="182"/>
      <c r="S8" s="182"/>
      <c r="T8" s="182"/>
      <c r="U8" s="181"/>
    </row>
    <row r="9" spans="2:21" ht="40.5" customHeight="1" thickTop="1" thickBot="1">
      <c r="B9" s="788" t="s">
        <v>326</v>
      </c>
      <c r="C9" s="789"/>
      <c r="D9" s="789"/>
      <c r="E9" s="789"/>
      <c r="F9" s="789"/>
      <c r="G9" s="789"/>
      <c r="H9" s="789"/>
      <c r="I9" s="789"/>
      <c r="J9" s="789"/>
      <c r="K9" s="789"/>
      <c r="L9" s="790"/>
      <c r="M9" s="786">
        <f>SUM(M6:P8)</f>
        <v>0</v>
      </c>
      <c r="N9" s="786"/>
      <c r="O9" s="786"/>
      <c r="P9" s="787"/>
      <c r="Q9" s="182"/>
      <c r="R9" s="182"/>
      <c r="S9" s="182"/>
      <c r="T9" s="182"/>
      <c r="U9" s="181"/>
    </row>
    <row r="11" spans="2:21" s="183" customFormat="1" ht="26.25" customHeight="1">
      <c r="B11" s="780" t="s">
        <v>327</v>
      </c>
      <c r="C11" s="780"/>
      <c r="D11" s="780"/>
      <c r="E11" s="780"/>
      <c r="F11" s="780"/>
      <c r="G11" s="780"/>
      <c r="H11" s="780"/>
      <c r="I11" s="780"/>
      <c r="J11" s="780"/>
      <c r="K11" s="780"/>
      <c r="L11" s="780"/>
    </row>
    <row r="12" spans="2:21" s="183" customFormat="1" ht="26.25" customHeight="1">
      <c r="C12" s="780" t="s">
        <v>328</v>
      </c>
      <c r="D12" s="780"/>
      <c r="E12" s="780"/>
      <c r="F12" s="780"/>
      <c r="G12" s="780"/>
      <c r="H12" s="780"/>
      <c r="I12" s="780"/>
      <c r="J12" s="780"/>
      <c r="K12" s="780"/>
      <c r="L12" s="780"/>
    </row>
    <row r="13" spans="2:21" s="183" customFormat="1" ht="26.25" customHeight="1">
      <c r="C13" s="781" t="s">
        <v>186</v>
      </c>
      <c r="D13" s="781"/>
      <c r="E13" s="781"/>
      <c r="F13" s="781"/>
      <c r="G13" s="781"/>
      <c r="H13" s="781"/>
      <c r="I13" s="781"/>
      <c r="J13" s="781"/>
      <c r="K13" s="781"/>
      <c r="L13" s="781"/>
    </row>
    <row r="14" spans="2:21" s="183" customFormat="1" ht="9" customHeight="1">
      <c r="C14" s="282"/>
      <c r="D14" s="282"/>
      <c r="E14" s="282"/>
      <c r="F14" s="282"/>
      <c r="G14" s="282"/>
      <c r="H14" s="282"/>
      <c r="I14" s="282"/>
      <c r="J14" s="282"/>
      <c r="K14" s="282"/>
      <c r="L14" s="282"/>
    </row>
    <row r="15" spans="2:21" s="183" customFormat="1" ht="26.25" customHeight="1">
      <c r="C15" s="782" t="s">
        <v>330</v>
      </c>
      <c r="D15" s="782"/>
      <c r="E15" s="782"/>
      <c r="F15" s="782"/>
      <c r="G15" s="782"/>
      <c r="H15" s="782"/>
      <c r="I15" s="782"/>
      <c r="J15" s="782"/>
      <c r="K15" s="782"/>
      <c r="L15" s="782"/>
    </row>
    <row r="16" spans="2:21" s="183" customFormat="1" ht="26.25" customHeight="1">
      <c r="C16" s="780" t="s">
        <v>331</v>
      </c>
      <c r="D16" s="780"/>
      <c r="E16" s="780"/>
      <c r="F16" s="780"/>
      <c r="G16" s="780"/>
      <c r="H16" s="780"/>
      <c r="I16" s="780"/>
      <c r="J16" s="780"/>
      <c r="K16" s="780"/>
      <c r="L16" s="780"/>
    </row>
    <row r="17" spans="3:12" s="183" customFormat="1" ht="26.25" customHeight="1">
      <c r="C17" s="780" t="s">
        <v>332</v>
      </c>
      <c r="D17" s="780"/>
      <c r="E17" s="780"/>
      <c r="F17" s="780"/>
      <c r="G17" s="780"/>
      <c r="H17" s="780"/>
      <c r="I17" s="780"/>
      <c r="J17" s="780"/>
      <c r="K17" s="780"/>
      <c r="L17" s="780"/>
    </row>
  </sheetData>
  <sheetProtection algorithmName="SHA-512" hashValue="78I9wLBXAgq1YlRxkPxmJJ7MP4uBDurxbeAPF9BU5ZbPJQoCFox9ANiEDtXYzh9QKxWgeDUmgLzQqXbEIK8qNA==" saltValue="p9HDA2rLOqeWVCHFRqhfRw==" spinCount="100000" sheet="1" objects="1" scenarios="1" selectLockedCells="1"/>
  <mergeCells count="28">
    <mergeCell ref="B1:P1"/>
    <mergeCell ref="C2:O2"/>
    <mergeCell ref="B3:C3"/>
    <mergeCell ref="D3:P3"/>
    <mergeCell ref="B5:F5"/>
    <mergeCell ref="G5:I5"/>
    <mergeCell ref="J5:L5"/>
    <mergeCell ref="M5:P5"/>
    <mergeCell ref="B6:F6"/>
    <mergeCell ref="G6:I6"/>
    <mergeCell ref="M9:P9"/>
    <mergeCell ref="B9:L9"/>
    <mergeCell ref="J6:L6"/>
    <mergeCell ref="M6:P6"/>
    <mergeCell ref="B7:F7"/>
    <mergeCell ref="G7:I7"/>
    <mergeCell ref="J7:L7"/>
    <mergeCell ref="M7:P7"/>
    <mergeCell ref="B8:F8"/>
    <mergeCell ref="G8:I8"/>
    <mergeCell ref="J8:L8"/>
    <mergeCell ref="M8:P8"/>
    <mergeCell ref="B11:L11"/>
    <mergeCell ref="C16:L16"/>
    <mergeCell ref="C17:L17"/>
    <mergeCell ref="C12:L12"/>
    <mergeCell ref="C13:L13"/>
    <mergeCell ref="C15:L15"/>
  </mergeCells>
  <phoneticPr fontId="2"/>
  <printOptions horizontalCentered="1"/>
  <pageMargins left="0" right="0" top="0.51181102362204722" bottom="0.51181102362204722" header="0.31496062992125984" footer="0.31496062992125984"/>
  <pageSetup paperSize="9" scale="75"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ublished="0">
    <tabColor rgb="FF92D050"/>
  </sheetPr>
  <dimension ref="A1:L31"/>
  <sheetViews>
    <sheetView showGridLines="0" showRowColHeaders="0" showZeros="0" view="pageBreakPreview" zoomScaleSheetLayoutView="100" workbookViewId="0">
      <selection activeCell="M1" sqref="M1"/>
    </sheetView>
  </sheetViews>
  <sheetFormatPr defaultColWidth="8.75" defaultRowHeight="13.5"/>
  <cols>
    <col min="1" max="16384" width="8.75" style="25"/>
  </cols>
  <sheetData>
    <row r="1" spans="1:12" ht="25.5">
      <c r="A1" s="804" t="s">
        <v>367</v>
      </c>
      <c r="B1" s="804"/>
      <c r="C1" s="804"/>
      <c r="D1" s="804"/>
      <c r="E1" s="804"/>
      <c r="F1" s="804"/>
      <c r="G1" s="804"/>
      <c r="H1" s="804"/>
      <c r="I1" s="804"/>
      <c r="J1" s="804"/>
      <c r="K1" s="804"/>
      <c r="L1" s="804"/>
    </row>
    <row r="2" spans="1:12" ht="36" customHeight="1"/>
    <row r="3" spans="1:12" ht="19.5" customHeight="1">
      <c r="A3" s="25" t="s">
        <v>524</v>
      </c>
    </row>
    <row r="4" spans="1:12" ht="19.5" customHeight="1">
      <c r="A4" s="25" t="s">
        <v>523</v>
      </c>
    </row>
    <row r="5" spans="1:12" ht="19.5" customHeight="1">
      <c r="A5" s="25" t="s">
        <v>362</v>
      </c>
    </row>
    <row r="6" spans="1:12" ht="19.5" customHeight="1">
      <c r="A6" s="25" t="s">
        <v>521</v>
      </c>
    </row>
    <row r="7" spans="1:12" s="258" customFormat="1" ht="19.5" customHeight="1">
      <c r="A7" s="258" t="s">
        <v>364</v>
      </c>
    </row>
    <row r="8" spans="1:12" s="258" customFormat="1" ht="19.5" customHeight="1">
      <c r="A8" s="258" t="s">
        <v>522</v>
      </c>
    </row>
    <row r="9" spans="1:12" s="258" customFormat="1" ht="19.5" customHeight="1">
      <c r="A9" s="258" t="s">
        <v>357</v>
      </c>
    </row>
    <row r="10" spans="1:12" s="258" customFormat="1" ht="19.5" customHeight="1">
      <c r="A10" s="258" t="s">
        <v>358</v>
      </c>
    </row>
    <row r="11" spans="1:12" s="258" customFormat="1" ht="19.5" customHeight="1"/>
    <row r="12" spans="1:12" ht="19.5" customHeight="1">
      <c r="A12" s="25" t="s">
        <v>359</v>
      </c>
    </row>
    <row r="13" spans="1:12" ht="26.25" customHeight="1">
      <c r="A13" s="260"/>
      <c r="B13" s="260"/>
      <c r="C13" s="260"/>
      <c r="D13" s="260"/>
      <c r="E13" s="260"/>
      <c r="F13" s="260"/>
      <c r="G13" s="260"/>
      <c r="H13" s="260"/>
      <c r="I13" s="260"/>
      <c r="J13" s="260"/>
      <c r="K13" s="260"/>
      <c r="L13" s="260"/>
    </row>
    <row r="14" spans="1:12" ht="26.25" customHeight="1"/>
    <row r="15" spans="1:12" ht="19.5" customHeight="1">
      <c r="A15" s="794" t="s">
        <v>360</v>
      </c>
      <c r="B15" s="794"/>
      <c r="C15" s="794"/>
      <c r="D15" s="794"/>
      <c r="E15" s="794"/>
      <c r="F15" s="794"/>
      <c r="G15" s="794"/>
      <c r="H15" s="794"/>
      <c r="I15" s="794"/>
      <c r="J15" s="794"/>
      <c r="K15" s="794"/>
    </row>
    <row r="16" spans="1:12" ht="19.5" customHeight="1"/>
    <row r="17" spans="1:12" ht="19.5" customHeight="1">
      <c r="A17" s="25" t="s">
        <v>329</v>
      </c>
    </row>
    <row r="18" spans="1:12" ht="19.5" customHeight="1">
      <c r="A18" s="25" t="str">
        <f>"理事長　　"&amp;【更新用】イベント基本情報!B17&amp;"　殿"</f>
        <v>理事長　　徳永　義昭　殿</v>
      </c>
    </row>
    <row r="19" spans="1:12" ht="19.5" customHeight="1"/>
    <row r="20" spans="1:12" ht="19.5" customHeight="1">
      <c r="A20" s="807" t="s">
        <v>527</v>
      </c>
      <c r="B20" s="807"/>
      <c r="C20" s="807"/>
      <c r="D20" s="807"/>
      <c r="E20" s="807"/>
      <c r="F20" s="807"/>
      <c r="G20" s="807"/>
      <c r="H20" s="807"/>
      <c r="I20" s="807"/>
      <c r="J20" s="807"/>
      <c r="K20" s="807"/>
      <c r="L20" s="259"/>
    </row>
    <row r="21" spans="1:12" ht="19.5" customHeight="1">
      <c r="A21" s="807" t="s">
        <v>528</v>
      </c>
      <c r="B21" s="807"/>
      <c r="C21" s="807"/>
      <c r="D21" s="807"/>
      <c r="E21" s="807"/>
      <c r="F21" s="807"/>
      <c r="G21" s="807"/>
      <c r="H21" s="807"/>
      <c r="I21" s="807"/>
      <c r="J21" s="807"/>
      <c r="K21" s="807"/>
      <c r="L21" s="259"/>
    </row>
    <row r="22" spans="1:12" ht="19.5" customHeight="1">
      <c r="A22" s="807" t="str">
        <f>'1.【参加申込入力シート】'!D68</f>
        <v>※リストから選択して下さい</v>
      </c>
      <c r="B22" s="807"/>
      <c r="C22" s="807"/>
      <c r="D22" s="807"/>
      <c r="E22" s="807"/>
      <c r="F22" s="807"/>
      <c r="G22" s="807"/>
      <c r="H22" s="807"/>
      <c r="I22" s="807"/>
      <c r="J22" s="807"/>
      <c r="K22" s="807"/>
      <c r="L22" s="807"/>
    </row>
    <row r="23" spans="1:12" ht="19.5" customHeight="1"/>
    <row r="24" spans="1:12" ht="19.5" customHeight="1">
      <c r="A24" s="807" t="s">
        <v>361</v>
      </c>
      <c r="B24" s="807"/>
      <c r="C24" s="807"/>
      <c r="D24" s="807"/>
      <c r="E24" s="807"/>
      <c r="F24" s="807"/>
      <c r="G24" s="807"/>
      <c r="H24" s="807"/>
      <c r="I24" s="807"/>
      <c r="J24" s="807"/>
      <c r="K24" s="807"/>
      <c r="L24" s="259"/>
    </row>
    <row r="25" spans="1:12" ht="19.5" customHeight="1">
      <c r="A25" s="807" t="str">
        <f>'1.【参加申込入力シート】'!D70</f>
        <v>※リストから選択して下さい</v>
      </c>
      <c r="B25" s="807"/>
      <c r="C25" s="807"/>
      <c r="D25" s="807"/>
      <c r="E25" s="807"/>
      <c r="F25" s="807"/>
      <c r="G25" s="807"/>
      <c r="H25" s="807"/>
      <c r="I25" s="807"/>
      <c r="J25" s="807"/>
      <c r="K25" s="807"/>
      <c r="L25" s="807"/>
    </row>
    <row r="26" spans="1:12" ht="19.5" customHeight="1"/>
    <row r="27" spans="1:12" ht="19.5" customHeight="1"/>
    <row r="28" spans="1:12" ht="19.5" customHeight="1">
      <c r="G28" s="806">
        <f ca="1">TODAY()</f>
        <v>45759</v>
      </c>
      <c r="H28" s="806"/>
      <c r="I28" s="806"/>
      <c r="J28" s="806"/>
    </row>
    <row r="29" spans="1:12" ht="19.5" customHeight="1"/>
    <row r="30" spans="1:12" ht="19.5" customHeight="1">
      <c r="G30" s="25" t="s">
        <v>365</v>
      </c>
      <c r="H30" s="805">
        <f>'1.【参加申込入力シート】'!D11</f>
        <v>0</v>
      </c>
      <c r="I30" s="805"/>
      <c r="J30" s="805"/>
      <c r="K30" s="805"/>
      <c r="L30" s="25" t="s">
        <v>366</v>
      </c>
    </row>
    <row r="31" spans="1:12" ht="19.5" customHeight="1"/>
  </sheetData>
  <sheetProtection algorithmName="SHA-512" hashValue="3NR+Ol5cpDMwhSGitEkuEUQQBjhF6ChFI4qnNfJb+7k1QeSce1J56rb4QovmPoYguQ2V0e9fjIw0wH5wCkHMKA==" saltValue="/D1MPzEqX6BrpjPusHR0EA==" spinCount="100000" sheet="1" objects="1" scenarios="1" selectLockedCells="1"/>
  <mergeCells count="9">
    <mergeCell ref="A1:L1"/>
    <mergeCell ref="H30:K30"/>
    <mergeCell ref="G28:J28"/>
    <mergeCell ref="A15:K15"/>
    <mergeCell ref="A24:K24"/>
    <mergeCell ref="A25:L25"/>
    <mergeCell ref="A20:K20"/>
    <mergeCell ref="A22:L22"/>
    <mergeCell ref="A21:K21"/>
  </mergeCells>
  <phoneticPr fontId="2"/>
  <pageMargins left="0.7" right="0.7" top="0.75" bottom="0.75" header="0.3" footer="0.3"/>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B1:U70"/>
  <sheetViews>
    <sheetView showGridLines="0" showRowColHeaders="0" showZeros="0" workbookViewId="0">
      <selection activeCell="Q1" sqref="Q1"/>
    </sheetView>
  </sheetViews>
  <sheetFormatPr defaultColWidth="12.75" defaultRowHeight="12"/>
  <cols>
    <col min="1" max="3" width="5.75" style="71" customWidth="1"/>
    <col min="4" max="4" width="7.125" style="71" customWidth="1"/>
    <col min="5" max="16" width="5.75" style="71" customWidth="1"/>
    <col min="17" max="17" width="6.375" style="71" customWidth="1"/>
    <col min="18" max="30" width="7.375" style="71" customWidth="1"/>
    <col min="31" max="16384" width="12.75" style="71"/>
  </cols>
  <sheetData>
    <row r="1" spans="2:21" s="31" customFormat="1" ht="30" customHeight="1">
      <c r="B1" s="850" t="str">
        <f>【更新用】イベント基本情報!B3&amp;"　"&amp;【更新用】イベント基本情報!B4</f>
        <v>第27回全九州カラーガード・パーカッションコンテスト　第9回カラーガード全国大会九州予選</v>
      </c>
      <c r="C1" s="850"/>
      <c r="D1" s="850"/>
      <c r="E1" s="850"/>
      <c r="F1" s="850"/>
      <c r="G1" s="850"/>
      <c r="H1" s="850"/>
      <c r="I1" s="850"/>
      <c r="J1" s="850"/>
      <c r="K1" s="850"/>
      <c r="L1" s="850"/>
      <c r="M1" s="850"/>
      <c r="N1" s="850"/>
      <c r="O1" s="850"/>
      <c r="P1" s="850"/>
    </row>
    <row r="2" spans="2:21" s="31" customFormat="1" ht="30" customHeight="1" thickBot="1">
      <c r="C2" s="853" t="s">
        <v>368</v>
      </c>
      <c r="D2" s="853"/>
      <c r="E2" s="853"/>
      <c r="F2" s="853"/>
      <c r="G2" s="853"/>
      <c r="H2" s="853"/>
      <c r="I2" s="853"/>
      <c r="J2" s="853"/>
      <c r="K2" s="853"/>
      <c r="L2" s="853"/>
      <c r="M2" s="853"/>
      <c r="N2" s="853"/>
      <c r="O2" s="853"/>
    </row>
    <row r="3" spans="2:21" customFormat="1" ht="34.5" customHeight="1" thickBot="1">
      <c r="B3" s="851" t="s">
        <v>71</v>
      </c>
      <c r="C3" s="852"/>
      <c r="D3" s="814">
        <f>'1.【参加申込入力シート】'!D11</f>
        <v>0</v>
      </c>
      <c r="E3" s="815"/>
      <c r="F3" s="815"/>
      <c r="G3" s="815"/>
      <c r="H3" s="815"/>
      <c r="I3" s="815"/>
      <c r="J3" s="815"/>
      <c r="K3" s="815"/>
      <c r="L3" s="815"/>
      <c r="M3" s="815"/>
      <c r="N3" s="815"/>
      <c r="O3" s="815"/>
      <c r="P3" s="816"/>
    </row>
    <row r="4" spans="2:21" ht="12.75" thickBot="1"/>
    <row r="5" spans="2:21" ht="25.15" customHeight="1">
      <c r="B5" s="817" t="s">
        <v>111</v>
      </c>
      <c r="C5" s="818"/>
      <c r="D5" s="79" t="s">
        <v>112</v>
      </c>
      <c r="E5" s="823" t="str">
        <f>IF('2.【演奏曲情報入力シート】'!C18="","",'2.【演奏曲情報入力シート】'!C18)</f>
        <v/>
      </c>
      <c r="F5" s="824"/>
      <c r="G5" s="824"/>
      <c r="H5" s="824"/>
      <c r="I5" s="824"/>
      <c r="J5" s="824"/>
      <c r="K5" s="824"/>
      <c r="L5" s="824"/>
      <c r="M5" s="824"/>
      <c r="N5" s="825" t="s">
        <v>113</v>
      </c>
      <c r="O5" s="826"/>
      <c r="P5" s="827"/>
      <c r="Q5" s="72"/>
      <c r="R5" s="72"/>
      <c r="S5" s="72"/>
      <c r="T5" s="72"/>
      <c r="U5" s="72"/>
    </row>
    <row r="6" spans="2:21" ht="25.15" customHeight="1">
      <c r="B6" s="819"/>
      <c r="C6" s="820"/>
      <c r="D6" s="74" t="s">
        <v>126</v>
      </c>
      <c r="E6" s="828" t="str">
        <f>IF('2.【演奏曲情報入力シート】'!C19="","",'2.【演奏曲情報入力シート】'!C19)</f>
        <v/>
      </c>
      <c r="F6" s="829"/>
      <c r="G6" s="829"/>
      <c r="H6" s="829"/>
      <c r="I6" s="829"/>
      <c r="J6" s="829"/>
      <c r="K6" s="829"/>
      <c r="L6" s="829"/>
      <c r="M6" s="829"/>
      <c r="N6" s="830" t="str">
        <f>IF('2.【演奏曲情報入力シート】'!E19="","",'2.【演奏曲情報入力シート】'!E19)</f>
        <v/>
      </c>
      <c r="O6" s="831"/>
      <c r="P6" s="832"/>
      <c r="Q6" s="75"/>
      <c r="R6" s="75"/>
      <c r="S6" s="75"/>
      <c r="T6" s="75"/>
      <c r="U6" s="72"/>
    </row>
    <row r="7" spans="2:21" ht="25.15" customHeight="1">
      <c r="B7" s="819"/>
      <c r="C7" s="820"/>
      <c r="D7" s="842" t="s">
        <v>114</v>
      </c>
      <c r="E7" s="835" t="str">
        <f>IF('2.【演奏曲情報入力シート】'!C20="","",'2.【演奏曲情報入力シート】'!C20)</f>
        <v/>
      </c>
      <c r="F7" s="836"/>
      <c r="G7" s="836"/>
      <c r="H7" s="836"/>
      <c r="I7" s="836"/>
      <c r="J7" s="836"/>
      <c r="K7" s="836"/>
      <c r="L7" s="836"/>
      <c r="M7" s="836"/>
      <c r="N7" s="833" t="str">
        <f>IF('2.【演奏曲情報入力シート】'!E20="","",'2.【演奏曲情報入力シート】'!E20)</f>
        <v/>
      </c>
      <c r="O7" s="833"/>
      <c r="P7" s="834"/>
      <c r="Q7" s="75"/>
      <c r="R7" s="75"/>
      <c r="S7" s="75"/>
      <c r="T7" s="75"/>
      <c r="U7" s="72"/>
    </row>
    <row r="8" spans="2:21" ht="25.15" customHeight="1">
      <c r="B8" s="819"/>
      <c r="C8" s="820"/>
      <c r="D8" s="843"/>
      <c r="E8" s="835" t="str">
        <f>IF('2.【演奏曲情報入力シート】'!C21="","",'2.【演奏曲情報入力シート】'!C21)</f>
        <v/>
      </c>
      <c r="F8" s="836"/>
      <c r="G8" s="836"/>
      <c r="H8" s="836"/>
      <c r="I8" s="836"/>
      <c r="J8" s="836"/>
      <c r="K8" s="836"/>
      <c r="L8" s="836"/>
      <c r="M8" s="836"/>
      <c r="N8" s="833" t="str">
        <f>IF('2.【演奏曲情報入力シート】'!E21="","",'2.【演奏曲情報入力シート】'!E21)</f>
        <v/>
      </c>
      <c r="O8" s="833"/>
      <c r="P8" s="834"/>
      <c r="Q8" s="72"/>
      <c r="R8" s="72"/>
      <c r="S8" s="72"/>
      <c r="T8" s="72"/>
      <c r="U8" s="72"/>
    </row>
    <row r="9" spans="2:21" ht="25.15" customHeight="1">
      <c r="B9" s="819"/>
      <c r="C9" s="820"/>
      <c r="D9" s="843"/>
      <c r="E9" s="835" t="str">
        <f>IF('2.【演奏曲情報入力シート】'!C22="","",'2.【演奏曲情報入力シート】'!C22)</f>
        <v/>
      </c>
      <c r="F9" s="836"/>
      <c r="G9" s="836"/>
      <c r="H9" s="836"/>
      <c r="I9" s="836"/>
      <c r="J9" s="836"/>
      <c r="K9" s="836"/>
      <c r="L9" s="836"/>
      <c r="M9" s="836"/>
      <c r="N9" s="833" t="str">
        <f>IF('2.【演奏曲情報入力シート】'!E22="","",'2.【演奏曲情報入力シート】'!E22)</f>
        <v/>
      </c>
      <c r="O9" s="833"/>
      <c r="P9" s="834"/>
      <c r="Q9" s="75"/>
      <c r="R9" s="75"/>
      <c r="S9" s="75"/>
      <c r="T9" s="75"/>
      <c r="U9" s="72"/>
    </row>
    <row r="10" spans="2:21" ht="25.15" customHeight="1">
      <c r="B10" s="819"/>
      <c r="C10" s="820"/>
      <c r="D10" s="843"/>
      <c r="E10" s="835" t="str">
        <f>IF('2.【演奏曲情報入力シート】'!C23="","",'2.【演奏曲情報入力シート】'!C23)</f>
        <v/>
      </c>
      <c r="F10" s="836"/>
      <c r="G10" s="836"/>
      <c r="H10" s="836"/>
      <c r="I10" s="836"/>
      <c r="J10" s="836"/>
      <c r="K10" s="836"/>
      <c r="L10" s="836"/>
      <c r="M10" s="836"/>
      <c r="N10" s="833" t="str">
        <f>IF('2.【演奏曲情報入力シート】'!E23="","",'2.【演奏曲情報入力シート】'!E23)</f>
        <v/>
      </c>
      <c r="O10" s="833"/>
      <c r="P10" s="834"/>
      <c r="Q10" s="75"/>
      <c r="R10" s="75"/>
      <c r="S10" s="75"/>
      <c r="T10" s="75"/>
      <c r="U10" s="72"/>
    </row>
    <row r="11" spans="2:21" ht="25.15" customHeight="1">
      <c r="B11" s="819"/>
      <c r="C11" s="820"/>
      <c r="D11" s="843"/>
      <c r="E11" s="835" t="str">
        <f>IF('2.【演奏曲情報入力シート】'!C24="","",'2.【演奏曲情報入力シート】'!C24)</f>
        <v/>
      </c>
      <c r="F11" s="836"/>
      <c r="G11" s="836"/>
      <c r="H11" s="836"/>
      <c r="I11" s="836"/>
      <c r="J11" s="836"/>
      <c r="K11" s="836"/>
      <c r="L11" s="836"/>
      <c r="M11" s="836"/>
      <c r="N11" s="833" t="str">
        <f>IF('2.【演奏曲情報入力シート】'!E24="","",'2.【演奏曲情報入力シート】'!E24)</f>
        <v/>
      </c>
      <c r="O11" s="833"/>
      <c r="P11" s="834"/>
      <c r="Q11" s="75"/>
      <c r="R11" s="75"/>
      <c r="S11" s="75"/>
      <c r="T11" s="75"/>
      <c r="U11" s="72"/>
    </row>
    <row r="12" spans="2:21" ht="25.15" customHeight="1">
      <c r="B12" s="819"/>
      <c r="C12" s="820"/>
      <c r="D12" s="844"/>
      <c r="E12" s="835" t="str">
        <f>IF('2.【演奏曲情報入力シート】'!C25="","",'2.【演奏曲情報入力シート】'!C25)</f>
        <v/>
      </c>
      <c r="F12" s="836"/>
      <c r="G12" s="836"/>
      <c r="H12" s="836"/>
      <c r="I12" s="836"/>
      <c r="J12" s="836"/>
      <c r="K12" s="836"/>
      <c r="L12" s="836"/>
      <c r="M12" s="836"/>
      <c r="N12" s="833" t="str">
        <f>IF('2.【演奏曲情報入力シート】'!E25="","",'2.【演奏曲情報入力シート】'!E25)</f>
        <v/>
      </c>
      <c r="O12" s="833"/>
      <c r="P12" s="834"/>
      <c r="Q12" s="75"/>
      <c r="R12" s="75"/>
      <c r="S12" s="75"/>
      <c r="T12" s="75"/>
      <c r="U12" s="72"/>
    </row>
    <row r="13" spans="2:21" ht="25.15" customHeight="1">
      <c r="B13" s="819"/>
      <c r="C13" s="820"/>
      <c r="D13" s="76" t="s">
        <v>115</v>
      </c>
      <c r="E13" s="77" t="s">
        <v>116</v>
      </c>
      <c r="F13" s="837" t="str">
        <f>IF('2.【演奏曲情報入力シート】'!C26="","",'2.【演奏曲情報入力シート】'!C26)</f>
        <v/>
      </c>
      <c r="G13" s="838"/>
      <c r="H13" s="838"/>
      <c r="I13" s="838"/>
      <c r="J13" s="839"/>
      <c r="K13" s="78" t="s">
        <v>125</v>
      </c>
      <c r="L13" s="828" t="str">
        <f>IF('2.【演奏曲情報入力シート】'!C27="","",'2.【演奏曲情報入力シート】'!C27)</f>
        <v/>
      </c>
      <c r="M13" s="829"/>
      <c r="N13" s="829"/>
      <c r="O13" s="829"/>
      <c r="P13" s="840"/>
      <c r="Q13" s="75"/>
      <c r="R13" s="75"/>
      <c r="S13" s="75"/>
      <c r="T13" s="75"/>
      <c r="U13" s="72"/>
    </row>
    <row r="14" spans="2:21" ht="25.15" customHeight="1">
      <c r="B14" s="819"/>
      <c r="C14" s="820"/>
      <c r="D14" s="74" t="s">
        <v>117</v>
      </c>
      <c r="E14" s="73" t="s">
        <v>118</v>
      </c>
      <c r="F14" s="828" t="str">
        <f>IF('2.【演奏曲情報入力シート】'!C28="","",'2.【演奏曲情報入力シート】'!C28)</f>
        <v/>
      </c>
      <c r="G14" s="829"/>
      <c r="H14" s="829"/>
      <c r="I14" s="829"/>
      <c r="J14" s="841"/>
      <c r="K14" s="73" t="s">
        <v>125</v>
      </c>
      <c r="L14" s="828" t="str">
        <f>IF('2.【演奏曲情報入力シート】'!C29="","",'2.【演奏曲情報入力シート】'!C29)</f>
        <v/>
      </c>
      <c r="M14" s="829"/>
      <c r="N14" s="829"/>
      <c r="O14" s="829"/>
      <c r="P14" s="840"/>
      <c r="Q14" s="75"/>
      <c r="R14" s="75"/>
      <c r="S14" s="75"/>
      <c r="T14" s="75"/>
      <c r="U14" s="72"/>
    </row>
    <row r="15" spans="2:21" ht="25.15" customHeight="1" thickBot="1">
      <c r="B15" s="821"/>
      <c r="C15" s="822"/>
      <c r="D15" s="80" t="s">
        <v>119</v>
      </c>
      <c r="E15" s="81" t="s">
        <v>118</v>
      </c>
      <c r="F15" s="846" t="str">
        <f>IF('2.【演奏曲情報入力シート】'!C30="","",'2.【演奏曲情報入力シート】'!C30)</f>
        <v/>
      </c>
      <c r="G15" s="847"/>
      <c r="H15" s="847"/>
      <c r="I15" s="847"/>
      <c r="J15" s="848"/>
      <c r="K15" s="81" t="s">
        <v>125</v>
      </c>
      <c r="L15" s="846" t="str">
        <f>IF('2.【演奏曲情報入力シート】'!C31="","",'2.【演奏曲情報入力シート】'!C31)</f>
        <v/>
      </c>
      <c r="M15" s="847"/>
      <c r="N15" s="847"/>
      <c r="O15" s="847"/>
      <c r="P15" s="849"/>
      <c r="Q15" s="75"/>
      <c r="R15" s="75"/>
      <c r="S15" s="75"/>
      <c r="T15" s="75"/>
      <c r="U15" s="72"/>
    </row>
    <row r="16" spans="2:21" ht="25.15" customHeight="1">
      <c r="B16" s="817" t="s">
        <v>120</v>
      </c>
      <c r="C16" s="818"/>
      <c r="D16" s="79" t="s">
        <v>112</v>
      </c>
      <c r="E16" s="823" t="str">
        <f>IF('2.【演奏曲情報入力シート】'!C32="","",'2.【演奏曲情報入力シート】'!C32)</f>
        <v/>
      </c>
      <c r="F16" s="824"/>
      <c r="G16" s="824"/>
      <c r="H16" s="824"/>
      <c r="I16" s="824"/>
      <c r="J16" s="824"/>
      <c r="K16" s="824"/>
      <c r="L16" s="824"/>
      <c r="M16" s="824"/>
      <c r="N16" s="825" t="s">
        <v>113</v>
      </c>
      <c r="O16" s="826"/>
      <c r="P16" s="827"/>
      <c r="Q16" s="72"/>
      <c r="R16" s="72"/>
      <c r="S16" s="72"/>
      <c r="T16" s="72"/>
      <c r="U16" s="72"/>
    </row>
    <row r="17" spans="2:21" ht="25.15" customHeight="1">
      <c r="B17" s="819"/>
      <c r="C17" s="820"/>
      <c r="D17" s="74" t="s">
        <v>125</v>
      </c>
      <c r="E17" s="828" t="str">
        <f>IF('2.【演奏曲情報入力シート】'!C33="","",'2.【演奏曲情報入力シート】'!C33)</f>
        <v/>
      </c>
      <c r="F17" s="829"/>
      <c r="G17" s="829"/>
      <c r="H17" s="829"/>
      <c r="I17" s="829"/>
      <c r="J17" s="829"/>
      <c r="K17" s="829"/>
      <c r="L17" s="829"/>
      <c r="M17" s="829"/>
      <c r="N17" s="830" t="str">
        <f>IF('2.【演奏曲情報入力シート】'!E33="","",'2.【演奏曲情報入力シート】'!E33)</f>
        <v/>
      </c>
      <c r="O17" s="831"/>
      <c r="P17" s="832"/>
      <c r="Q17" s="75"/>
      <c r="R17" s="75"/>
      <c r="S17" s="75"/>
      <c r="T17" s="75"/>
      <c r="U17" s="72"/>
    </row>
    <row r="18" spans="2:21" ht="25.15" customHeight="1">
      <c r="B18" s="819"/>
      <c r="C18" s="820"/>
      <c r="D18" s="842" t="s">
        <v>114</v>
      </c>
      <c r="E18" s="835" t="str">
        <f>IF('2.【演奏曲情報入力シート】'!C34="","",'2.【演奏曲情報入力シート】'!C34)</f>
        <v/>
      </c>
      <c r="F18" s="836"/>
      <c r="G18" s="836"/>
      <c r="H18" s="836"/>
      <c r="I18" s="836"/>
      <c r="J18" s="836"/>
      <c r="K18" s="836"/>
      <c r="L18" s="836"/>
      <c r="M18" s="845"/>
      <c r="N18" s="808" t="str">
        <f>IF('2.【演奏曲情報入力シート】'!E34="","",'2.【演奏曲情報入力シート】'!E34)</f>
        <v/>
      </c>
      <c r="O18" s="809"/>
      <c r="P18" s="810"/>
      <c r="Q18" s="75"/>
      <c r="R18" s="75"/>
      <c r="S18" s="75"/>
      <c r="T18" s="75"/>
      <c r="U18" s="72"/>
    </row>
    <row r="19" spans="2:21" ht="25.15" customHeight="1">
      <c r="B19" s="819"/>
      <c r="C19" s="820"/>
      <c r="D19" s="843"/>
      <c r="E19" s="835" t="str">
        <f>IF('2.【演奏曲情報入力シート】'!C35="","",'2.【演奏曲情報入力シート】'!C35)</f>
        <v/>
      </c>
      <c r="F19" s="836"/>
      <c r="G19" s="836"/>
      <c r="H19" s="836"/>
      <c r="I19" s="836"/>
      <c r="J19" s="836"/>
      <c r="K19" s="836"/>
      <c r="L19" s="836"/>
      <c r="M19" s="845"/>
      <c r="N19" s="808" t="str">
        <f>IF('2.【演奏曲情報入力シート】'!E35="","",'2.【演奏曲情報入力シート】'!E35)</f>
        <v/>
      </c>
      <c r="O19" s="809"/>
      <c r="P19" s="810"/>
      <c r="Q19" s="72"/>
      <c r="R19" s="72"/>
      <c r="S19" s="72"/>
      <c r="T19" s="72"/>
      <c r="U19" s="72"/>
    </row>
    <row r="20" spans="2:21" ht="25.15" customHeight="1">
      <c r="B20" s="819"/>
      <c r="C20" s="820"/>
      <c r="D20" s="843"/>
      <c r="E20" s="835" t="str">
        <f>IF('2.【演奏曲情報入力シート】'!C36="","",'2.【演奏曲情報入力シート】'!C36)</f>
        <v/>
      </c>
      <c r="F20" s="836"/>
      <c r="G20" s="836"/>
      <c r="H20" s="836"/>
      <c r="I20" s="836"/>
      <c r="J20" s="836"/>
      <c r="K20" s="836"/>
      <c r="L20" s="836"/>
      <c r="M20" s="845"/>
      <c r="N20" s="808" t="str">
        <f>IF('2.【演奏曲情報入力シート】'!E36="","",'2.【演奏曲情報入力シート】'!E36)</f>
        <v/>
      </c>
      <c r="O20" s="809"/>
      <c r="P20" s="810"/>
      <c r="Q20" s="75"/>
      <c r="R20" s="75"/>
      <c r="S20" s="75"/>
      <c r="T20" s="75"/>
      <c r="U20" s="72"/>
    </row>
    <row r="21" spans="2:21" ht="25.15" customHeight="1">
      <c r="B21" s="819"/>
      <c r="C21" s="820"/>
      <c r="D21" s="843"/>
      <c r="E21" s="811" t="str">
        <f>IF('2.【演奏曲情報入力シート】'!C37="","",'2.【演奏曲情報入力シート】'!C37)</f>
        <v/>
      </c>
      <c r="F21" s="812"/>
      <c r="G21" s="812"/>
      <c r="H21" s="812"/>
      <c r="I21" s="812"/>
      <c r="J21" s="812"/>
      <c r="K21" s="812"/>
      <c r="L21" s="812"/>
      <c r="M21" s="813"/>
      <c r="N21" s="808" t="str">
        <f>IF('2.【演奏曲情報入力シート】'!E37="","",'2.【演奏曲情報入力シート】'!E37)</f>
        <v/>
      </c>
      <c r="O21" s="809"/>
      <c r="P21" s="810"/>
      <c r="Q21" s="75"/>
      <c r="R21" s="75"/>
      <c r="S21" s="75"/>
      <c r="T21" s="75"/>
      <c r="U21" s="72"/>
    </row>
    <row r="22" spans="2:21" ht="25.15" customHeight="1">
      <c r="B22" s="819"/>
      <c r="C22" s="820"/>
      <c r="D22" s="843"/>
      <c r="E22" s="811" t="str">
        <f>IF('2.【演奏曲情報入力シート】'!C38="","",'2.【演奏曲情報入力シート】'!C38)</f>
        <v/>
      </c>
      <c r="F22" s="812"/>
      <c r="G22" s="812"/>
      <c r="H22" s="812"/>
      <c r="I22" s="812"/>
      <c r="J22" s="812"/>
      <c r="K22" s="812"/>
      <c r="L22" s="812"/>
      <c r="M22" s="813"/>
      <c r="N22" s="808" t="str">
        <f>IF('2.【演奏曲情報入力シート】'!E38="","",'2.【演奏曲情報入力シート】'!E38)</f>
        <v/>
      </c>
      <c r="O22" s="809"/>
      <c r="P22" s="810"/>
      <c r="Q22" s="75"/>
      <c r="R22" s="75"/>
      <c r="S22" s="75"/>
      <c r="T22" s="75"/>
      <c r="U22" s="72"/>
    </row>
    <row r="23" spans="2:21" ht="25.15" customHeight="1">
      <c r="B23" s="819"/>
      <c r="C23" s="820"/>
      <c r="D23" s="844"/>
      <c r="E23" s="811" t="str">
        <f>IF('2.【演奏曲情報入力シート】'!C39="","",'2.【演奏曲情報入力シート】'!C39)</f>
        <v/>
      </c>
      <c r="F23" s="812"/>
      <c r="G23" s="812"/>
      <c r="H23" s="812"/>
      <c r="I23" s="812"/>
      <c r="J23" s="812"/>
      <c r="K23" s="812"/>
      <c r="L23" s="812"/>
      <c r="M23" s="813"/>
      <c r="N23" s="808" t="str">
        <f>IF('2.【演奏曲情報入力シート】'!E39="","",'2.【演奏曲情報入力シート】'!E39)</f>
        <v/>
      </c>
      <c r="O23" s="809"/>
      <c r="P23" s="810"/>
      <c r="Q23" s="75"/>
      <c r="R23" s="75"/>
      <c r="S23" s="75"/>
      <c r="T23" s="75"/>
      <c r="U23" s="72"/>
    </row>
    <row r="24" spans="2:21" ht="25.15" customHeight="1">
      <c r="B24" s="819"/>
      <c r="C24" s="820"/>
      <c r="D24" s="76" t="s">
        <v>115</v>
      </c>
      <c r="E24" s="77" t="s">
        <v>116</v>
      </c>
      <c r="F24" s="837" t="str">
        <f>IF('2.【演奏曲情報入力シート】'!C40="","",'2.【演奏曲情報入力シート】'!C40)</f>
        <v/>
      </c>
      <c r="G24" s="838"/>
      <c r="H24" s="838"/>
      <c r="I24" s="838"/>
      <c r="J24" s="839"/>
      <c r="K24" s="78" t="s">
        <v>125</v>
      </c>
      <c r="L24" s="828" t="str">
        <f>IF('2.【演奏曲情報入力シート】'!C41="","",'2.【演奏曲情報入力シート】'!C41)</f>
        <v/>
      </c>
      <c r="M24" s="829"/>
      <c r="N24" s="829"/>
      <c r="O24" s="829"/>
      <c r="P24" s="840"/>
      <c r="Q24" s="75"/>
      <c r="R24" s="75"/>
      <c r="S24" s="75"/>
      <c r="T24" s="75"/>
      <c r="U24" s="72"/>
    </row>
    <row r="25" spans="2:21" ht="25.15" customHeight="1">
      <c r="B25" s="819"/>
      <c r="C25" s="820"/>
      <c r="D25" s="74" t="s">
        <v>117</v>
      </c>
      <c r="E25" s="73" t="s">
        <v>118</v>
      </c>
      <c r="F25" s="828" t="str">
        <f>IF('2.【演奏曲情報入力シート】'!C42="","",'2.【演奏曲情報入力シート】'!C42)</f>
        <v/>
      </c>
      <c r="G25" s="829"/>
      <c r="H25" s="829"/>
      <c r="I25" s="829"/>
      <c r="J25" s="841"/>
      <c r="K25" s="73" t="s">
        <v>125</v>
      </c>
      <c r="L25" s="828" t="str">
        <f>IF('2.【演奏曲情報入力シート】'!C43="","",'2.【演奏曲情報入力シート】'!C43)</f>
        <v/>
      </c>
      <c r="M25" s="829"/>
      <c r="N25" s="829"/>
      <c r="O25" s="829"/>
      <c r="P25" s="840"/>
      <c r="Q25" s="75"/>
      <c r="R25" s="75"/>
      <c r="S25" s="75"/>
      <c r="T25" s="75"/>
      <c r="U25" s="72"/>
    </row>
    <row r="26" spans="2:21" ht="25.15" customHeight="1" thickBot="1">
      <c r="B26" s="821"/>
      <c r="C26" s="822"/>
      <c r="D26" s="80" t="s">
        <v>119</v>
      </c>
      <c r="E26" s="81" t="s">
        <v>118</v>
      </c>
      <c r="F26" s="846" t="str">
        <f>IF('2.【演奏曲情報入力シート】'!C44="","",'2.【演奏曲情報入力シート】'!C44)</f>
        <v/>
      </c>
      <c r="G26" s="847"/>
      <c r="H26" s="847"/>
      <c r="I26" s="847"/>
      <c r="J26" s="848"/>
      <c r="K26" s="81" t="s">
        <v>125</v>
      </c>
      <c r="L26" s="846" t="str">
        <f>IF('2.【演奏曲情報入力シート】'!C45="","",'2.【演奏曲情報入力シート】'!C45)</f>
        <v/>
      </c>
      <c r="M26" s="847"/>
      <c r="N26" s="847"/>
      <c r="O26" s="847"/>
      <c r="P26" s="849"/>
      <c r="Q26" s="75"/>
      <c r="R26" s="75"/>
      <c r="S26" s="75"/>
      <c r="T26" s="75"/>
      <c r="U26" s="72"/>
    </row>
    <row r="27" spans="2:21" ht="25.15" customHeight="1">
      <c r="B27" s="817" t="s">
        <v>121</v>
      </c>
      <c r="C27" s="818"/>
      <c r="D27" s="79" t="s">
        <v>112</v>
      </c>
      <c r="E27" s="823" t="str">
        <f>IF('2.【演奏曲情報入力シート】'!C46="","",'2.【演奏曲情報入力シート】'!C46)</f>
        <v/>
      </c>
      <c r="F27" s="824"/>
      <c r="G27" s="824"/>
      <c r="H27" s="824"/>
      <c r="I27" s="824"/>
      <c r="J27" s="824"/>
      <c r="K27" s="824"/>
      <c r="L27" s="824"/>
      <c r="M27" s="824"/>
      <c r="N27" s="825" t="s">
        <v>113</v>
      </c>
      <c r="O27" s="826"/>
      <c r="P27" s="827"/>
      <c r="Q27" s="72"/>
      <c r="R27" s="72"/>
      <c r="S27" s="72"/>
      <c r="T27" s="72"/>
      <c r="U27" s="72"/>
    </row>
    <row r="28" spans="2:21" ht="25.15" customHeight="1">
      <c r="B28" s="819"/>
      <c r="C28" s="820"/>
      <c r="D28" s="74" t="s">
        <v>125</v>
      </c>
      <c r="E28" s="828" t="str">
        <f>IF('2.【演奏曲情報入力シート】'!C47="","",'2.【演奏曲情報入力シート】'!C47)</f>
        <v/>
      </c>
      <c r="F28" s="829"/>
      <c r="G28" s="829"/>
      <c r="H28" s="829"/>
      <c r="I28" s="829"/>
      <c r="J28" s="829"/>
      <c r="K28" s="829"/>
      <c r="L28" s="829"/>
      <c r="M28" s="829"/>
      <c r="N28" s="830" t="str">
        <f>IF('2.【演奏曲情報入力シート】'!E47="","",'2.【演奏曲情報入力シート】'!E47)</f>
        <v/>
      </c>
      <c r="O28" s="831"/>
      <c r="P28" s="832"/>
      <c r="Q28" s="75"/>
      <c r="R28" s="75"/>
      <c r="S28" s="75"/>
      <c r="T28" s="75"/>
      <c r="U28" s="72"/>
    </row>
    <row r="29" spans="2:21" ht="25.15" customHeight="1">
      <c r="B29" s="819"/>
      <c r="C29" s="820"/>
      <c r="D29" s="842" t="s">
        <v>114</v>
      </c>
      <c r="E29" s="835" t="str">
        <f>IF('2.【演奏曲情報入力シート】'!C48="","",'2.【演奏曲情報入力シート】'!C48)</f>
        <v/>
      </c>
      <c r="F29" s="836"/>
      <c r="G29" s="836"/>
      <c r="H29" s="836"/>
      <c r="I29" s="836"/>
      <c r="J29" s="836"/>
      <c r="K29" s="836"/>
      <c r="L29" s="836"/>
      <c r="M29" s="845"/>
      <c r="N29" s="833" t="str">
        <f>IF('2.【演奏曲情報入力シート】'!E48="","",'2.【演奏曲情報入力シート】'!E48)</f>
        <v/>
      </c>
      <c r="O29" s="833"/>
      <c r="P29" s="834"/>
      <c r="Q29" s="75"/>
      <c r="R29" s="75"/>
      <c r="S29" s="75"/>
      <c r="T29" s="75"/>
      <c r="U29" s="72"/>
    </row>
    <row r="30" spans="2:21" ht="25.15" customHeight="1">
      <c r="B30" s="819"/>
      <c r="C30" s="820"/>
      <c r="D30" s="843"/>
      <c r="E30" s="835" t="str">
        <f>IF('2.【演奏曲情報入力シート】'!C49="","",'2.【演奏曲情報入力シート】'!C49)</f>
        <v/>
      </c>
      <c r="F30" s="836"/>
      <c r="G30" s="836"/>
      <c r="H30" s="836"/>
      <c r="I30" s="836"/>
      <c r="J30" s="836"/>
      <c r="K30" s="836"/>
      <c r="L30" s="836"/>
      <c r="M30" s="845"/>
      <c r="N30" s="833" t="str">
        <f>IF('2.【演奏曲情報入力シート】'!E49="","",'2.【演奏曲情報入力シート】'!E49)</f>
        <v/>
      </c>
      <c r="O30" s="833"/>
      <c r="P30" s="834"/>
      <c r="Q30" s="72"/>
      <c r="R30" s="72"/>
      <c r="S30" s="72"/>
      <c r="T30" s="72"/>
      <c r="U30" s="72"/>
    </row>
    <row r="31" spans="2:21" ht="25.15" customHeight="1">
      <c r="B31" s="819"/>
      <c r="C31" s="820"/>
      <c r="D31" s="843"/>
      <c r="E31" s="835" t="str">
        <f>IF('2.【演奏曲情報入力シート】'!C50="","",'2.【演奏曲情報入力シート】'!C50)</f>
        <v/>
      </c>
      <c r="F31" s="836"/>
      <c r="G31" s="836"/>
      <c r="H31" s="836"/>
      <c r="I31" s="836"/>
      <c r="J31" s="836"/>
      <c r="K31" s="836"/>
      <c r="L31" s="836"/>
      <c r="M31" s="845"/>
      <c r="N31" s="833" t="str">
        <f>IF('2.【演奏曲情報入力シート】'!E50="","",'2.【演奏曲情報入力シート】'!E50)</f>
        <v/>
      </c>
      <c r="O31" s="833"/>
      <c r="P31" s="834"/>
      <c r="Q31" s="75"/>
      <c r="R31" s="75"/>
      <c r="S31" s="75"/>
      <c r="T31" s="75"/>
      <c r="U31" s="72"/>
    </row>
    <row r="32" spans="2:21" ht="25.15" customHeight="1">
      <c r="B32" s="819"/>
      <c r="C32" s="820"/>
      <c r="D32" s="843"/>
      <c r="E32" s="811" t="str">
        <f>IF('2.【演奏曲情報入力シート】'!C51="","",'2.【演奏曲情報入力シート】'!C51)</f>
        <v/>
      </c>
      <c r="F32" s="812"/>
      <c r="G32" s="812"/>
      <c r="H32" s="812"/>
      <c r="I32" s="812"/>
      <c r="J32" s="812"/>
      <c r="K32" s="812"/>
      <c r="L32" s="812"/>
      <c r="M32" s="813"/>
      <c r="N32" s="833" t="str">
        <f>IF('2.【演奏曲情報入力シート】'!E51="","",'2.【演奏曲情報入力シート】'!E51)</f>
        <v/>
      </c>
      <c r="O32" s="833"/>
      <c r="P32" s="834"/>
      <c r="Q32" s="75"/>
      <c r="R32" s="75"/>
      <c r="S32" s="75"/>
      <c r="T32" s="75"/>
      <c r="U32" s="72"/>
    </row>
    <row r="33" spans="2:21" ht="25.15" customHeight="1">
      <c r="B33" s="819"/>
      <c r="C33" s="820"/>
      <c r="D33" s="843"/>
      <c r="E33" s="811" t="str">
        <f>IF('2.【演奏曲情報入力シート】'!C52="","",'2.【演奏曲情報入力シート】'!C52)</f>
        <v/>
      </c>
      <c r="F33" s="812"/>
      <c r="G33" s="812"/>
      <c r="H33" s="812"/>
      <c r="I33" s="812"/>
      <c r="J33" s="812"/>
      <c r="K33" s="812"/>
      <c r="L33" s="812"/>
      <c r="M33" s="813"/>
      <c r="N33" s="833" t="str">
        <f>IF('2.【演奏曲情報入力シート】'!E52="","",'2.【演奏曲情報入力シート】'!E52)</f>
        <v/>
      </c>
      <c r="O33" s="833"/>
      <c r="P33" s="834"/>
      <c r="Q33" s="75"/>
      <c r="R33" s="75"/>
      <c r="S33" s="75"/>
      <c r="T33" s="75"/>
      <c r="U33" s="72"/>
    </row>
    <row r="34" spans="2:21" ht="25.15" customHeight="1">
      <c r="B34" s="819"/>
      <c r="C34" s="820"/>
      <c r="D34" s="844"/>
      <c r="E34" s="811" t="str">
        <f>IF('2.【演奏曲情報入力シート】'!C53="","",'2.【演奏曲情報入力シート】'!C53)</f>
        <v/>
      </c>
      <c r="F34" s="812"/>
      <c r="G34" s="812"/>
      <c r="H34" s="812"/>
      <c r="I34" s="812"/>
      <c r="J34" s="812"/>
      <c r="K34" s="812"/>
      <c r="L34" s="812"/>
      <c r="M34" s="813"/>
      <c r="N34" s="833" t="str">
        <f>IF('2.【演奏曲情報入力シート】'!E53="","",'2.【演奏曲情報入力シート】'!E53)</f>
        <v/>
      </c>
      <c r="O34" s="833"/>
      <c r="P34" s="834"/>
      <c r="Q34" s="75"/>
      <c r="R34" s="75"/>
      <c r="S34" s="75"/>
      <c r="T34" s="75"/>
      <c r="U34" s="72"/>
    </row>
    <row r="35" spans="2:21" ht="25.15" customHeight="1">
      <c r="B35" s="819"/>
      <c r="C35" s="820"/>
      <c r="D35" s="76" t="s">
        <v>115</v>
      </c>
      <c r="E35" s="77" t="s">
        <v>116</v>
      </c>
      <c r="F35" s="837" t="str">
        <f>IF('2.【演奏曲情報入力シート】'!C54="","",'2.【演奏曲情報入力シート】'!C54)</f>
        <v/>
      </c>
      <c r="G35" s="838"/>
      <c r="H35" s="838"/>
      <c r="I35" s="838"/>
      <c r="J35" s="839"/>
      <c r="K35" s="78" t="s">
        <v>125</v>
      </c>
      <c r="L35" s="828" t="str">
        <f>IF('2.【演奏曲情報入力シート】'!C55="","",'2.【演奏曲情報入力シート】'!C55)</f>
        <v/>
      </c>
      <c r="M35" s="829"/>
      <c r="N35" s="829"/>
      <c r="O35" s="829"/>
      <c r="P35" s="840"/>
      <c r="Q35" s="75"/>
      <c r="R35" s="75"/>
      <c r="S35" s="75"/>
      <c r="T35" s="75"/>
      <c r="U35" s="72"/>
    </row>
    <row r="36" spans="2:21" ht="25.15" customHeight="1">
      <c r="B36" s="819"/>
      <c r="C36" s="820"/>
      <c r="D36" s="74" t="s">
        <v>117</v>
      </c>
      <c r="E36" s="73" t="s">
        <v>118</v>
      </c>
      <c r="F36" s="828" t="str">
        <f>IF('2.【演奏曲情報入力シート】'!C56="","",'2.【演奏曲情報入力シート】'!C56)</f>
        <v/>
      </c>
      <c r="G36" s="829"/>
      <c r="H36" s="829"/>
      <c r="I36" s="829"/>
      <c r="J36" s="841"/>
      <c r="K36" s="73" t="s">
        <v>125</v>
      </c>
      <c r="L36" s="828" t="str">
        <f>IF('2.【演奏曲情報入力シート】'!C57="","",'2.【演奏曲情報入力シート】'!C57)</f>
        <v/>
      </c>
      <c r="M36" s="829"/>
      <c r="N36" s="829"/>
      <c r="O36" s="829"/>
      <c r="P36" s="840"/>
      <c r="Q36" s="75"/>
      <c r="R36" s="75"/>
      <c r="S36" s="75"/>
      <c r="T36" s="75"/>
      <c r="U36" s="72"/>
    </row>
    <row r="37" spans="2:21" ht="25.15" customHeight="1" thickBot="1">
      <c r="B37" s="821"/>
      <c r="C37" s="822"/>
      <c r="D37" s="80" t="s">
        <v>119</v>
      </c>
      <c r="E37" s="81" t="s">
        <v>118</v>
      </c>
      <c r="F37" s="846" t="str">
        <f>IF('2.【演奏曲情報入力シート】'!C58="","",'2.【演奏曲情報入力シート】'!C58)</f>
        <v/>
      </c>
      <c r="G37" s="847"/>
      <c r="H37" s="847"/>
      <c r="I37" s="847"/>
      <c r="J37" s="848"/>
      <c r="K37" s="81" t="s">
        <v>125</v>
      </c>
      <c r="L37" s="846" t="str">
        <f>IF('2.【演奏曲情報入力シート】'!C59="","",'2.【演奏曲情報入力シート】'!C59)</f>
        <v/>
      </c>
      <c r="M37" s="847"/>
      <c r="N37" s="847"/>
      <c r="O37" s="847"/>
      <c r="P37" s="849"/>
      <c r="Q37" s="75"/>
      <c r="R37" s="75"/>
      <c r="S37" s="75"/>
      <c r="T37" s="75"/>
      <c r="U37" s="72"/>
    </row>
    <row r="38" spans="2:21" ht="25.15" customHeight="1">
      <c r="B38" s="817" t="s">
        <v>122</v>
      </c>
      <c r="C38" s="818"/>
      <c r="D38" s="79" t="s">
        <v>112</v>
      </c>
      <c r="E38" s="823" t="str">
        <f>IF('2.【演奏曲情報入力シート】'!C60="","",'2.【演奏曲情報入力シート】'!C60)</f>
        <v/>
      </c>
      <c r="F38" s="824"/>
      <c r="G38" s="824"/>
      <c r="H38" s="824"/>
      <c r="I38" s="824"/>
      <c r="J38" s="824"/>
      <c r="K38" s="824"/>
      <c r="L38" s="824"/>
      <c r="M38" s="824"/>
      <c r="N38" s="825" t="s">
        <v>113</v>
      </c>
      <c r="O38" s="826"/>
      <c r="P38" s="827"/>
      <c r="Q38" s="72"/>
      <c r="R38" s="72"/>
      <c r="S38" s="72"/>
      <c r="T38" s="72"/>
      <c r="U38" s="72"/>
    </row>
    <row r="39" spans="2:21" ht="25.15" customHeight="1">
      <c r="B39" s="819"/>
      <c r="C39" s="820"/>
      <c r="D39" s="74" t="s">
        <v>125</v>
      </c>
      <c r="E39" s="828" t="str">
        <f>IF('2.【演奏曲情報入力シート】'!C61="","",'2.【演奏曲情報入力シート】'!C61)</f>
        <v/>
      </c>
      <c r="F39" s="829"/>
      <c r="G39" s="829"/>
      <c r="H39" s="829"/>
      <c r="I39" s="829"/>
      <c r="J39" s="829"/>
      <c r="K39" s="829"/>
      <c r="L39" s="829"/>
      <c r="M39" s="829"/>
      <c r="N39" s="830" t="str">
        <f>IF('2.【演奏曲情報入力シート】'!E61="","",'2.【演奏曲情報入力シート】'!E61)</f>
        <v/>
      </c>
      <c r="O39" s="831"/>
      <c r="P39" s="832"/>
      <c r="Q39" s="75"/>
      <c r="R39" s="75"/>
      <c r="S39" s="75"/>
      <c r="T39" s="75"/>
      <c r="U39" s="72"/>
    </row>
    <row r="40" spans="2:21" ht="25.15" customHeight="1">
      <c r="B40" s="819"/>
      <c r="C40" s="820"/>
      <c r="D40" s="842" t="s">
        <v>114</v>
      </c>
      <c r="E40" s="835" t="str">
        <f>IF('2.【演奏曲情報入力シート】'!C62="","",'2.【演奏曲情報入力シート】'!C62)</f>
        <v/>
      </c>
      <c r="F40" s="836"/>
      <c r="G40" s="836"/>
      <c r="H40" s="836"/>
      <c r="I40" s="836"/>
      <c r="J40" s="836"/>
      <c r="K40" s="836"/>
      <c r="L40" s="836"/>
      <c r="M40" s="845"/>
      <c r="N40" s="833" t="str">
        <f>IF('2.【演奏曲情報入力シート】'!E62="","",'2.【演奏曲情報入力シート】'!E62)</f>
        <v/>
      </c>
      <c r="O40" s="833"/>
      <c r="P40" s="834"/>
      <c r="Q40" s="75"/>
      <c r="R40" s="75"/>
      <c r="S40" s="75"/>
      <c r="T40" s="75"/>
      <c r="U40" s="72"/>
    </row>
    <row r="41" spans="2:21" ht="25.15" customHeight="1">
      <c r="B41" s="819"/>
      <c r="C41" s="820"/>
      <c r="D41" s="843"/>
      <c r="E41" s="835" t="str">
        <f>IF('2.【演奏曲情報入力シート】'!C63="","",'2.【演奏曲情報入力シート】'!C63)</f>
        <v/>
      </c>
      <c r="F41" s="836"/>
      <c r="G41" s="836"/>
      <c r="H41" s="836"/>
      <c r="I41" s="836"/>
      <c r="J41" s="836"/>
      <c r="K41" s="836"/>
      <c r="L41" s="836"/>
      <c r="M41" s="845"/>
      <c r="N41" s="833" t="str">
        <f>IF('2.【演奏曲情報入力シート】'!E63="","",'2.【演奏曲情報入力シート】'!E63)</f>
        <v/>
      </c>
      <c r="O41" s="833"/>
      <c r="P41" s="834"/>
      <c r="Q41" s="72"/>
      <c r="R41" s="72"/>
      <c r="S41" s="72"/>
      <c r="T41" s="72"/>
      <c r="U41" s="72"/>
    </row>
    <row r="42" spans="2:21" ht="25.15" customHeight="1">
      <c r="B42" s="819"/>
      <c r="C42" s="820"/>
      <c r="D42" s="843"/>
      <c r="E42" s="835" t="str">
        <f>IF('2.【演奏曲情報入力シート】'!C64="","",'2.【演奏曲情報入力シート】'!C64)</f>
        <v/>
      </c>
      <c r="F42" s="836"/>
      <c r="G42" s="836"/>
      <c r="H42" s="836"/>
      <c r="I42" s="836"/>
      <c r="J42" s="836"/>
      <c r="K42" s="836"/>
      <c r="L42" s="836"/>
      <c r="M42" s="845"/>
      <c r="N42" s="833" t="str">
        <f>IF('2.【演奏曲情報入力シート】'!E64="","",'2.【演奏曲情報入力シート】'!E64)</f>
        <v/>
      </c>
      <c r="O42" s="833"/>
      <c r="P42" s="834"/>
      <c r="Q42" s="75"/>
      <c r="R42" s="75"/>
      <c r="S42" s="75"/>
      <c r="T42" s="75"/>
      <c r="U42" s="72"/>
    </row>
    <row r="43" spans="2:21" ht="25.15" customHeight="1">
      <c r="B43" s="819"/>
      <c r="C43" s="820"/>
      <c r="D43" s="843"/>
      <c r="E43" s="811" t="str">
        <f>IF('2.【演奏曲情報入力シート】'!C65="","",'2.【演奏曲情報入力シート】'!C65)</f>
        <v/>
      </c>
      <c r="F43" s="812"/>
      <c r="G43" s="812"/>
      <c r="H43" s="812"/>
      <c r="I43" s="812"/>
      <c r="J43" s="812"/>
      <c r="K43" s="812"/>
      <c r="L43" s="812"/>
      <c r="M43" s="813"/>
      <c r="N43" s="833" t="str">
        <f>IF('2.【演奏曲情報入力シート】'!E65="","",'2.【演奏曲情報入力シート】'!E65)</f>
        <v/>
      </c>
      <c r="O43" s="833"/>
      <c r="P43" s="834"/>
      <c r="Q43" s="75"/>
      <c r="R43" s="75"/>
      <c r="S43" s="75"/>
      <c r="T43" s="75"/>
      <c r="U43" s="72"/>
    </row>
    <row r="44" spans="2:21" ht="25.15" customHeight="1">
      <c r="B44" s="819"/>
      <c r="C44" s="820"/>
      <c r="D44" s="843"/>
      <c r="E44" s="811" t="str">
        <f>IF('2.【演奏曲情報入力シート】'!C66="","",'2.【演奏曲情報入力シート】'!C66)</f>
        <v/>
      </c>
      <c r="F44" s="812"/>
      <c r="G44" s="812"/>
      <c r="H44" s="812"/>
      <c r="I44" s="812"/>
      <c r="J44" s="812"/>
      <c r="K44" s="812"/>
      <c r="L44" s="812"/>
      <c r="M44" s="813"/>
      <c r="N44" s="833" t="str">
        <f>IF('2.【演奏曲情報入力シート】'!E66="","",'2.【演奏曲情報入力シート】'!E66)</f>
        <v/>
      </c>
      <c r="O44" s="833"/>
      <c r="P44" s="834"/>
      <c r="Q44" s="75"/>
      <c r="R44" s="75"/>
      <c r="S44" s="75"/>
      <c r="T44" s="75"/>
      <c r="U44" s="72"/>
    </row>
    <row r="45" spans="2:21" ht="25.15" customHeight="1">
      <c r="B45" s="819"/>
      <c r="C45" s="820"/>
      <c r="D45" s="844"/>
      <c r="E45" s="811" t="str">
        <f>IF('2.【演奏曲情報入力シート】'!C67="","",'2.【演奏曲情報入力シート】'!C67)</f>
        <v/>
      </c>
      <c r="F45" s="812"/>
      <c r="G45" s="812"/>
      <c r="H45" s="812"/>
      <c r="I45" s="812"/>
      <c r="J45" s="812"/>
      <c r="K45" s="812"/>
      <c r="L45" s="812"/>
      <c r="M45" s="813"/>
      <c r="N45" s="833" t="str">
        <f>IF('2.【演奏曲情報入力シート】'!E67="","",'2.【演奏曲情報入力シート】'!E67)</f>
        <v/>
      </c>
      <c r="O45" s="833"/>
      <c r="P45" s="834"/>
      <c r="Q45" s="75"/>
      <c r="R45" s="75"/>
      <c r="S45" s="75"/>
      <c r="T45" s="75"/>
      <c r="U45" s="72"/>
    </row>
    <row r="46" spans="2:21" ht="25.15" customHeight="1">
      <c r="B46" s="819"/>
      <c r="C46" s="820"/>
      <c r="D46" s="76" t="s">
        <v>115</v>
      </c>
      <c r="E46" s="77" t="s">
        <v>116</v>
      </c>
      <c r="F46" s="837" t="str">
        <f>IF('2.【演奏曲情報入力シート】'!C68="","",'2.【演奏曲情報入力シート】'!C68)</f>
        <v/>
      </c>
      <c r="G46" s="838"/>
      <c r="H46" s="838"/>
      <c r="I46" s="838"/>
      <c r="J46" s="839"/>
      <c r="K46" s="78" t="s">
        <v>125</v>
      </c>
      <c r="L46" s="828" t="str">
        <f>IF('2.【演奏曲情報入力シート】'!C69="","",'2.【演奏曲情報入力シート】'!C69)</f>
        <v/>
      </c>
      <c r="M46" s="829"/>
      <c r="N46" s="829"/>
      <c r="O46" s="829"/>
      <c r="P46" s="840"/>
      <c r="Q46" s="75"/>
      <c r="R46" s="75"/>
      <c r="S46" s="75"/>
      <c r="T46" s="75"/>
      <c r="U46" s="72"/>
    </row>
    <row r="47" spans="2:21" ht="25.15" customHeight="1">
      <c r="B47" s="819"/>
      <c r="C47" s="820"/>
      <c r="D47" s="74" t="s">
        <v>117</v>
      </c>
      <c r="E47" s="73" t="s">
        <v>118</v>
      </c>
      <c r="F47" s="828" t="str">
        <f>IF('2.【演奏曲情報入力シート】'!C70="","",'2.【演奏曲情報入力シート】'!C70)</f>
        <v/>
      </c>
      <c r="G47" s="829"/>
      <c r="H47" s="829"/>
      <c r="I47" s="829"/>
      <c r="J47" s="841"/>
      <c r="K47" s="73" t="s">
        <v>125</v>
      </c>
      <c r="L47" s="828" t="str">
        <f>IF('2.【演奏曲情報入力シート】'!C71="","",'2.【演奏曲情報入力シート】'!C71)</f>
        <v/>
      </c>
      <c r="M47" s="829"/>
      <c r="N47" s="829"/>
      <c r="O47" s="829"/>
      <c r="P47" s="840"/>
      <c r="Q47" s="75"/>
      <c r="R47" s="75"/>
      <c r="S47" s="75"/>
      <c r="T47" s="75"/>
      <c r="U47" s="72"/>
    </row>
    <row r="48" spans="2:21" ht="25.15" customHeight="1" thickBot="1">
      <c r="B48" s="821"/>
      <c r="C48" s="822"/>
      <c r="D48" s="80" t="s">
        <v>119</v>
      </c>
      <c r="E48" s="81" t="s">
        <v>118</v>
      </c>
      <c r="F48" s="846" t="str">
        <f>IF('2.【演奏曲情報入力シート】'!C72="","",'2.【演奏曲情報入力シート】'!C72)</f>
        <v/>
      </c>
      <c r="G48" s="847"/>
      <c r="H48" s="847"/>
      <c r="I48" s="847"/>
      <c r="J48" s="848"/>
      <c r="K48" s="81" t="s">
        <v>125</v>
      </c>
      <c r="L48" s="846" t="str">
        <f>IF('2.【演奏曲情報入力シート】'!C73="","",'2.【演奏曲情報入力シート】'!C73)</f>
        <v/>
      </c>
      <c r="M48" s="847"/>
      <c r="N48" s="847"/>
      <c r="O48" s="847"/>
      <c r="P48" s="849"/>
      <c r="Q48" s="75"/>
      <c r="R48" s="75"/>
      <c r="S48" s="75"/>
      <c r="T48" s="75"/>
      <c r="U48" s="72"/>
    </row>
    <row r="49" spans="2:21" ht="25.15" customHeight="1">
      <c r="B49" s="817" t="s">
        <v>123</v>
      </c>
      <c r="C49" s="818"/>
      <c r="D49" s="79" t="s">
        <v>112</v>
      </c>
      <c r="E49" s="823" t="str">
        <f>IF('2.【演奏曲情報入力シート】'!C74="","",'2.【演奏曲情報入力シート】'!C74)</f>
        <v/>
      </c>
      <c r="F49" s="824"/>
      <c r="G49" s="824"/>
      <c r="H49" s="824"/>
      <c r="I49" s="824"/>
      <c r="J49" s="824"/>
      <c r="K49" s="824"/>
      <c r="L49" s="824"/>
      <c r="M49" s="824"/>
      <c r="N49" s="825" t="s">
        <v>113</v>
      </c>
      <c r="O49" s="826"/>
      <c r="P49" s="827"/>
      <c r="Q49" s="72"/>
      <c r="R49" s="72"/>
      <c r="S49" s="72"/>
      <c r="T49" s="72"/>
      <c r="U49" s="72"/>
    </row>
    <row r="50" spans="2:21" ht="25.15" customHeight="1">
      <c r="B50" s="819"/>
      <c r="C50" s="820"/>
      <c r="D50" s="74" t="s">
        <v>125</v>
      </c>
      <c r="E50" s="828" t="str">
        <f>IF('2.【演奏曲情報入力シート】'!C75="","",'2.【演奏曲情報入力シート】'!C75)</f>
        <v/>
      </c>
      <c r="F50" s="829"/>
      <c r="G50" s="829"/>
      <c r="H50" s="829"/>
      <c r="I50" s="829"/>
      <c r="J50" s="829"/>
      <c r="K50" s="829"/>
      <c r="L50" s="829"/>
      <c r="M50" s="829"/>
      <c r="N50" s="830" t="str">
        <f>IF('2.【演奏曲情報入力シート】'!E75="","",'2.【演奏曲情報入力シート】'!E75)</f>
        <v/>
      </c>
      <c r="O50" s="831"/>
      <c r="P50" s="832"/>
      <c r="Q50" s="75"/>
      <c r="R50" s="75"/>
      <c r="S50" s="75"/>
      <c r="T50" s="75"/>
      <c r="U50" s="72"/>
    </row>
    <row r="51" spans="2:21" ht="25.15" customHeight="1">
      <c r="B51" s="819"/>
      <c r="C51" s="820"/>
      <c r="D51" s="842" t="s">
        <v>114</v>
      </c>
      <c r="E51" s="835" t="str">
        <f>IF('2.【演奏曲情報入力シート】'!C76="","",'2.【演奏曲情報入力シート】'!C76)</f>
        <v/>
      </c>
      <c r="F51" s="836"/>
      <c r="G51" s="836"/>
      <c r="H51" s="836"/>
      <c r="I51" s="836"/>
      <c r="J51" s="836"/>
      <c r="K51" s="836"/>
      <c r="L51" s="836"/>
      <c r="M51" s="845"/>
      <c r="N51" s="833" t="str">
        <f>IF('2.【演奏曲情報入力シート】'!E76="","",'2.【演奏曲情報入力シート】'!E76)</f>
        <v/>
      </c>
      <c r="O51" s="833"/>
      <c r="P51" s="834"/>
      <c r="Q51" s="75"/>
      <c r="R51" s="75"/>
      <c r="S51" s="75"/>
      <c r="T51" s="75"/>
      <c r="U51" s="72"/>
    </row>
    <row r="52" spans="2:21" ht="25.15" customHeight="1">
      <c r="B52" s="819"/>
      <c r="C52" s="820"/>
      <c r="D52" s="843"/>
      <c r="E52" s="835" t="str">
        <f>IF('2.【演奏曲情報入力シート】'!C77="","",'2.【演奏曲情報入力シート】'!C77)</f>
        <v/>
      </c>
      <c r="F52" s="836"/>
      <c r="G52" s="836"/>
      <c r="H52" s="836"/>
      <c r="I52" s="836"/>
      <c r="J52" s="836"/>
      <c r="K52" s="836"/>
      <c r="L52" s="836"/>
      <c r="M52" s="845"/>
      <c r="N52" s="833" t="str">
        <f>IF('2.【演奏曲情報入力シート】'!E77="","",'2.【演奏曲情報入力シート】'!E77)</f>
        <v/>
      </c>
      <c r="O52" s="833"/>
      <c r="P52" s="834"/>
      <c r="Q52" s="72"/>
      <c r="R52" s="72"/>
      <c r="S52" s="72"/>
      <c r="T52" s="72"/>
      <c r="U52" s="72"/>
    </row>
    <row r="53" spans="2:21" ht="25.15" customHeight="1">
      <c r="B53" s="819"/>
      <c r="C53" s="820"/>
      <c r="D53" s="843"/>
      <c r="E53" s="835" t="str">
        <f>IF('2.【演奏曲情報入力シート】'!C78="","",'2.【演奏曲情報入力シート】'!C78)</f>
        <v/>
      </c>
      <c r="F53" s="836"/>
      <c r="G53" s="836"/>
      <c r="H53" s="836"/>
      <c r="I53" s="836"/>
      <c r="J53" s="836"/>
      <c r="K53" s="836"/>
      <c r="L53" s="836"/>
      <c r="M53" s="845"/>
      <c r="N53" s="833" t="str">
        <f>IF('2.【演奏曲情報入力シート】'!E78="","",'2.【演奏曲情報入力シート】'!E78)</f>
        <v/>
      </c>
      <c r="O53" s="833"/>
      <c r="P53" s="834"/>
      <c r="Q53" s="75"/>
      <c r="R53" s="75"/>
      <c r="S53" s="75"/>
      <c r="T53" s="75"/>
      <c r="U53" s="72"/>
    </row>
    <row r="54" spans="2:21" ht="25.15" customHeight="1">
      <c r="B54" s="819"/>
      <c r="C54" s="820"/>
      <c r="D54" s="843"/>
      <c r="E54" s="811" t="str">
        <f>IF('2.【演奏曲情報入力シート】'!C79="","",'2.【演奏曲情報入力シート】'!C79)</f>
        <v/>
      </c>
      <c r="F54" s="812"/>
      <c r="G54" s="812"/>
      <c r="H54" s="812"/>
      <c r="I54" s="812"/>
      <c r="J54" s="812"/>
      <c r="K54" s="812"/>
      <c r="L54" s="812"/>
      <c r="M54" s="813"/>
      <c r="N54" s="833" t="str">
        <f>IF('2.【演奏曲情報入力シート】'!E79="","",'2.【演奏曲情報入力シート】'!E79)</f>
        <v/>
      </c>
      <c r="O54" s="833"/>
      <c r="P54" s="834"/>
      <c r="Q54" s="75"/>
      <c r="R54" s="75"/>
      <c r="S54" s="75"/>
      <c r="T54" s="75"/>
      <c r="U54" s="72"/>
    </row>
    <row r="55" spans="2:21" ht="25.15" customHeight="1">
      <c r="B55" s="819"/>
      <c r="C55" s="820"/>
      <c r="D55" s="843"/>
      <c r="E55" s="811" t="str">
        <f>IF('2.【演奏曲情報入力シート】'!C80="","",'2.【演奏曲情報入力シート】'!C80)</f>
        <v/>
      </c>
      <c r="F55" s="812"/>
      <c r="G55" s="812"/>
      <c r="H55" s="812"/>
      <c r="I55" s="812"/>
      <c r="J55" s="812"/>
      <c r="K55" s="812"/>
      <c r="L55" s="812"/>
      <c r="M55" s="813"/>
      <c r="N55" s="833" t="str">
        <f>IF('2.【演奏曲情報入力シート】'!E80="","",'2.【演奏曲情報入力シート】'!E80)</f>
        <v/>
      </c>
      <c r="O55" s="833"/>
      <c r="P55" s="834"/>
      <c r="Q55" s="75"/>
      <c r="R55" s="75"/>
      <c r="S55" s="75"/>
      <c r="T55" s="75"/>
      <c r="U55" s="72"/>
    </row>
    <row r="56" spans="2:21" ht="25.15" customHeight="1">
      <c r="B56" s="819"/>
      <c r="C56" s="820"/>
      <c r="D56" s="844"/>
      <c r="E56" s="811" t="str">
        <f>IF('2.【演奏曲情報入力シート】'!C81="","",'2.【演奏曲情報入力シート】'!C81)</f>
        <v/>
      </c>
      <c r="F56" s="812"/>
      <c r="G56" s="812"/>
      <c r="H56" s="812"/>
      <c r="I56" s="812"/>
      <c r="J56" s="812"/>
      <c r="K56" s="812"/>
      <c r="L56" s="812"/>
      <c r="M56" s="813"/>
      <c r="N56" s="833" t="str">
        <f>IF('2.【演奏曲情報入力シート】'!E81="","",'2.【演奏曲情報入力シート】'!E81)</f>
        <v/>
      </c>
      <c r="O56" s="833"/>
      <c r="P56" s="834"/>
      <c r="Q56" s="75"/>
      <c r="R56" s="75"/>
      <c r="S56" s="75"/>
      <c r="T56" s="75"/>
      <c r="U56" s="72"/>
    </row>
    <row r="57" spans="2:21" ht="25.15" customHeight="1">
      <c r="B57" s="819"/>
      <c r="C57" s="820"/>
      <c r="D57" s="76" t="s">
        <v>115</v>
      </c>
      <c r="E57" s="77" t="s">
        <v>116</v>
      </c>
      <c r="F57" s="837" t="str">
        <f>IF('2.【演奏曲情報入力シート】'!C82="","",'2.【演奏曲情報入力シート】'!C82)</f>
        <v/>
      </c>
      <c r="G57" s="838"/>
      <c r="H57" s="838"/>
      <c r="I57" s="838"/>
      <c r="J57" s="839"/>
      <c r="K57" s="78" t="s">
        <v>125</v>
      </c>
      <c r="L57" s="828" t="str">
        <f>IF('2.【演奏曲情報入力シート】'!C83="","",'2.【演奏曲情報入力シート】'!C83)</f>
        <v/>
      </c>
      <c r="M57" s="829"/>
      <c r="N57" s="829"/>
      <c r="O57" s="829"/>
      <c r="P57" s="840"/>
      <c r="Q57" s="75"/>
      <c r="R57" s="75"/>
      <c r="S57" s="75"/>
      <c r="T57" s="75"/>
      <c r="U57" s="72"/>
    </row>
    <row r="58" spans="2:21" ht="25.15" customHeight="1">
      <c r="B58" s="819"/>
      <c r="C58" s="820"/>
      <c r="D58" s="74" t="s">
        <v>117</v>
      </c>
      <c r="E58" s="73" t="s">
        <v>118</v>
      </c>
      <c r="F58" s="828" t="str">
        <f>IF('2.【演奏曲情報入力シート】'!C84="","",'2.【演奏曲情報入力シート】'!C84)</f>
        <v/>
      </c>
      <c r="G58" s="829"/>
      <c r="H58" s="829"/>
      <c r="I58" s="829"/>
      <c r="J58" s="841"/>
      <c r="K58" s="73" t="s">
        <v>125</v>
      </c>
      <c r="L58" s="828" t="str">
        <f>IF('2.【演奏曲情報入力シート】'!C85="","",'2.【演奏曲情報入力シート】'!C85)</f>
        <v/>
      </c>
      <c r="M58" s="829"/>
      <c r="N58" s="829"/>
      <c r="O58" s="829"/>
      <c r="P58" s="840"/>
      <c r="Q58" s="75"/>
      <c r="R58" s="75"/>
      <c r="S58" s="75"/>
      <c r="T58" s="75"/>
      <c r="U58" s="72"/>
    </row>
    <row r="59" spans="2:21" ht="25.15" customHeight="1" thickBot="1">
      <c r="B59" s="821"/>
      <c r="C59" s="822"/>
      <c r="D59" s="80" t="s">
        <v>119</v>
      </c>
      <c r="E59" s="81" t="s">
        <v>118</v>
      </c>
      <c r="F59" s="846" t="str">
        <f>IF('2.【演奏曲情報入力シート】'!C86="","",'2.【演奏曲情報入力シート】'!C86)</f>
        <v/>
      </c>
      <c r="G59" s="847"/>
      <c r="H59" s="847"/>
      <c r="I59" s="847"/>
      <c r="J59" s="848"/>
      <c r="K59" s="81" t="s">
        <v>125</v>
      </c>
      <c r="L59" s="846" t="str">
        <f>IF('2.【演奏曲情報入力シート】'!C87="","",'2.【演奏曲情報入力シート】'!C87)</f>
        <v/>
      </c>
      <c r="M59" s="847"/>
      <c r="N59" s="847"/>
      <c r="O59" s="847"/>
      <c r="P59" s="849"/>
      <c r="Q59" s="75"/>
      <c r="R59" s="75"/>
      <c r="S59" s="75"/>
      <c r="T59" s="75"/>
      <c r="U59" s="72"/>
    </row>
    <row r="60" spans="2:21" ht="25.15" customHeight="1">
      <c r="B60" s="817" t="s">
        <v>124</v>
      </c>
      <c r="C60" s="818"/>
      <c r="D60" s="79" t="s">
        <v>112</v>
      </c>
      <c r="E60" s="823" t="str">
        <f>IF('2.【演奏曲情報入力シート】'!C88="","",'2.【演奏曲情報入力シート】'!C88)</f>
        <v/>
      </c>
      <c r="F60" s="824"/>
      <c r="G60" s="824"/>
      <c r="H60" s="824"/>
      <c r="I60" s="824"/>
      <c r="J60" s="824"/>
      <c r="K60" s="824"/>
      <c r="L60" s="824"/>
      <c r="M60" s="824"/>
      <c r="N60" s="825" t="s">
        <v>113</v>
      </c>
      <c r="O60" s="826"/>
      <c r="P60" s="827"/>
      <c r="Q60" s="72"/>
      <c r="R60" s="72"/>
      <c r="S60" s="72"/>
      <c r="T60" s="72"/>
      <c r="U60" s="72"/>
    </row>
    <row r="61" spans="2:21" ht="25.15" customHeight="1">
      <c r="B61" s="819"/>
      <c r="C61" s="820"/>
      <c r="D61" s="74" t="s">
        <v>125</v>
      </c>
      <c r="E61" s="828" t="str">
        <f>IF('2.【演奏曲情報入力シート】'!C89="","",'2.【演奏曲情報入力シート】'!C89)</f>
        <v/>
      </c>
      <c r="F61" s="829"/>
      <c r="G61" s="829"/>
      <c r="H61" s="829"/>
      <c r="I61" s="829"/>
      <c r="J61" s="829"/>
      <c r="K61" s="829"/>
      <c r="L61" s="829"/>
      <c r="M61" s="829"/>
      <c r="N61" s="830" t="str">
        <f>IF('2.【演奏曲情報入力シート】'!E89="","",'2.【演奏曲情報入力シート】'!E89)</f>
        <v/>
      </c>
      <c r="O61" s="831"/>
      <c r="P61" s="832"/>
      <c r="Q61" s="75"/>
      <c r="R61" s="75"/>
      <c r="S61" s="75"/>
      <c r="T61" s="75"/>
      <c r="U61" s="72"/>
    </row>
    <row r="62" spans="2:21" ht="25.15" customHeight="1">
      <c r="B62" s="819"/>
      <c r="C62" s="820"/>
      <c r="D62" s="842" t="s">
        <v>114</v>
      </c>
      <c r="E62" s="835" t="str">
        <f>IF('2.【演奏曲情報入力シート】'!C90="","",'2.【演奏曲情報入力シート】'!C90)</f>
        <v/>
      </c>
      <c r="F62" s="836"/>
      <c r="G62" s="836"/>
      <c r="H62" s="836"/>
      <c r="I62" s="836"/>
      <c r="J62" s="836"/>
      <c r="K62" s="836"/>
      <c r="L62" s="836"/>
      <c r="M62" s="845"/>
      <c r="N62" s="833" t="str">
        <f>IF('2.【演奏曲情報入力シート】'!E90="","",'2.【演奏曲情報入力シート】'!E90)</f>
        <v/>
      </c>
      <c r="O62" s="833"/>
      <c r="P62" s="834"/>
      <c r="Q62" s="75"/>
      <c r="R62" s="75"/>
      <c r="S62" s="75"/>
      <c r="T62" s="75"/>
      <c r="U62" s="72"/>
    </row>
    <row r="63" spans="2:21" ht="25.15" customHeight="1">
      <c r="B63" s="819"/>
      <c r="C63" s="820"/>
      <c r="D63" s="843"/>
      <c r="E63" s="835" t="str">
        <f>IF('2.【演奏曲情報入力シート】'!C91="","",'2.【演奏曲情報入力シート】'!C91)</f>
        <v/>
      </c>
      <c r="F63" s="836"/>
      <c r="G63" s="836"/>
      <c r="H63" s="836"/>
      <c r="I63" s="836"/>
      <c r="J63" s="836"/>
      <c r="K63" s="836"/>
      <c r="L63" s="836"/>
      <c r="M63" s="845"/>
      <c r="N63" s="833" t="str">
        <f>IF('2.【演奏曲情報入力シート】'!E91="","",'2.【演奏曲情報入力シート】'!E91)</f>
        <v/>
      </c>
      <c r="O63" s="833"/>
      <c r="P63" s="834"/>
      <c r="Q63" s="72"/>
      <c r="R63" s="72"/>
      <c r="S63" s="72"/>
      <c r="T63" s="72"/>
      <c r="U63" s="72"/>
    </row>
    <row r="64" spans="2:21" ht="25.15" customHeight="1">
      <c r="B64" s="819"/>
      <c r="C64" s="820"/>
      <c r="D64" s="843"/>
      <c r="E64" s="835" t="str">
        <f>IF('2.【演奏曲情報入力シート】'!C92="","",'2.【演奏曲情報入力シート】'!C92)</f>
        <v/>
      </c>
      <c r="F64" s="836"/>
      <c r="G64" s="836"/>
      <c r="H64" s="836"/>
      <c r="I64" s="836"/>
      <c r="J64" s="836"/>
      <c r="K64" s="836"/>
      <c r="L64" s="836"/>
      <c r="M64" s="845"/>
      <c r="N64" s="833" t="str">
        <f>IF('2.【演奏曲情報入力シート】'!E92="","",'2.【演奏曲情報入力シート】'!E92)</f>
        <v/>
      </c>
      <c r="O64" s="833"/>
      <c r="P64" s="834"/>
      <c r="Q64" s="75"/>
      <c r="R64" s="75"/>
      <c r="S64" s="75"/>
      <c r="T64" s="75"/>
      <c r="U64" s="72"/>
    </row>
    <row r="65" spans="2:21" ht="25.15" customHeight="1">
      <c r="B65" s="819"/>
      <c r="C65" s="820"/>
      <c r="D65" s="843"/>
      <c r="E65" s="811" t="str">
        <f>IF('2.【演奏曲情報入力シート】'!C93="","",'2.【演奏曲情報入力シート】'!C93)</f>
        <v/>
      </c>
      <c r="F65" s="812"/>
      <c r="G65" s="812"/>
      <c r="H65" s="812"/>
      <c r="I65" s="812"/>
      <c r="J65" s="812"/>
      <c r="K65" s="812"/>
      <c r="L65" s="812"/>
      <c r="M65" s="813"/>
      <c r="N65" s="833" t="str">
        <f>IF('2.【演奏曲情報入力シート】'!E93="","",'2.【演奏曲情報入力シート】'!E93)</f>
        <v/>
      </c>
      <c r="O65" s="833"/>
      <c r="P65" s="834"/>
      <c r="Q65" s="75"/>
      <c r="R65" s="75"/>
      <c r="S65" s="75"/>
      <c r="T65" s="75"/>
      <c r="U65" s="72"/>
    </row>
    <row r="66" spans="2:21" ht="25.15" customHeight="1">
      <c r="B66" s="819"/>
      <c r="C66" s="820"/>
      <c r="D66" s="843"/>
      <c r="E66" s="811" t="str">
        <f>IF('2.【演奏曲情報入力シート】'!C94="","",'2.【演奏曲情報入力シート】'!C94)</f>
        <v/>
      </c>
      <c r="F66" s="812"/>
      <c r="G66" s="812"/>
      <c r="H66" s="812"/>
      <c r="I66" s="812"/>
      <c r="J66" s="812"/>
      <c r="K66" s="812"/>
      <c r="L66" s="812"/>
      <c r="M66" s="813"/>
      <c r="N66" s="833" t="str">
        <f>IF('2.【演奏曲情報入力シート】'!E94="","",'2.【演奏曲情報入力シート】'!E94)</f>
        <v/>
      </c>
      <c r="O66" s="833"/>
      <c r="P66" s="834"/>
      <c r="Q66" s="75"/>
      <c r="R66" s="75"/>
      <c r="S66" s="75"/>
      <c r="T66" s="75"/>
      <c r="U66" s="72"/>
    </row>
    <row r="67" spans="2:21" ht="25.15" customHeight="1">
      <c r="B67" s="819"/>
      <c r="C67" s="820"/>
      <c r="D67" s="844"/>
      <c r="E67" s="811" t="str">
        <f>IF('2.【演奏曲情報入力シート】'!C95="","",'2.【演奏曲情報入力シート】'!C95)</f>
        <v/>
      </c>
      <c r="F67" s="812"/>
      <c r="G67" s="812"/>
      <c r="H67" s="812"/>
      <c r="I67" s="812"/>
      <c r="J67" s="812"/>
      <c r="K67" s="812"/>
      <c r="L67" s="812"/>
      <c r="M67" s="813"/>
      <c r="N67" s="833" t="str">
        <f>IF('2.【演奏曲情報入力シート】'!E95="","",'2.【演奏曲情報入力シート】'!E95)</f>
        <v/>
      </c>
      <c r="O67" s="833"/>
      <c r="P67" s="834"/>
      <c r="Q67" s="75"/>
      <c r="R67" s="75"/>
      <c r="S67" s="75"/>
      <c r="T67" s="75"/>
      <c r="U67" s="72"/>
    </row>
    <row r="68" spans="2:21" ht="25.15" customHeight="1">
      <c r="B68" s="819"/>
      <c r="C68" s="820"/>
      <c r="D68" s="76" t="s">
        <v>115</v>
      </c>
      <c r="E68" s="77" t="s">
        <v>116</v>
      </c>
      <c r="F68" s="837" t="str">
        <f>IF('2.【演奏曲情報入力シート】'!C96="","",'2.【演奏曲情報入力シート】'!C96)</f>
        <v/>
      </c>
      <c r="G68" s="838"/>
      <c r="H68" s="838"/>
      <c r="I68" s="838"/>
      <c r="J68" s="839"/>
      <c r="K68" s="78" t="s">
        <v>125</v>
      </c>
      <c r="L68" s="828" t="str">
        <f>IF('2.【演奏曲情報入力シート】'!C97="","",'2.【演奏曲情報入力シート】'!C97)</f>
        <v/>
      </c>
      <c r="M68" s="829"/>
      <c r="N68" s="829"/>
      <c r="O68" s="829"/>
      <c r="P68" s="840"/>
      <c r="Q68" s="75"/>
      <c r="R68" s="75"/>
      <c r="S68" s="75"/>
      <c r="T68" s="75"/>
      <c r="U68" s="72"/>
    </row>
    <row r="69" spans="2:21" ht="25.15" customHeight="1">
      <c r="B69" s="819"/>
      <c r="C69" s="820"/>
      <c r="D69" s="74" t="s">
        <v>117</v>
      </c>
      <c r="E69" s="73" t="s">
        <v>118</v>
      </c>
      <c r="F69" s="828" t="str">
        <f>IF('2.【演奏曲情報入力シート】'!C98="","",'2.【演奏曲情報入力シート】'!C98)</f>
        <v/>
      </c>
      <c r="G69" s="829"/>
      <c r="H69" s="829"/>
      <c r="I69" s="829"/>
      <c r="J69" s="841"/>
      <c r="K69" s="73" t="s">
        <v>125</v>
      </c>
      <c r="L69" s="828" t="str">
        <f>IF('2.【演奏曲情報入力シート】'!C99="","",'2.【演奏曲情報入力シート】'!C99)</f>
        <v/>
      </c>
      <c r="M69" s="829"/>
      <c r="N69" s="829"/>
      <c r="O69" s="829"/>
      <c r="P69" s="840"/>
      <c r="Q69" s="75"/>
      <c r="R69" s="75"/>
      <c r="S69" s="75"/>
      <c r="T69" s="75"/>
      <c r="U69" s="72"/>
    </row>
    <row r="70" spans="2:21" ht="25.15" customHeight="1" thickBot="1">
      <c r="B70" s="821"/>
      <c r="C70" s="822"/>
      <c r="D70" s="80" t="s">
        <v>119</v>
      </c>
      <c r="E70" s="81" t="s">
        <v>118</v>
      </c>
      <c r="F70" s="846" t="str">
        <f>IF('2.【演奏曲情報入力シート】'!C100="","",'2.【演奏曲情報入力シート】'!C100)</f>
        <v/>
      </c>
      <c r="G70" s="847"/>
      <c r="H70" s="847"/>
      <c r="I70" s="847"/>
      <c r="J70" s="848"/>
      <c r="K70" s="81" t="s">
        <v>125</v>
      </c>
      <c r="L70" s="846" t="str">
        <f>IF('2.【演奏曲情報入力シート】'!C101="","",'2.【演奏曲情報入力シート】'!C101)</f>
        <v/>
      </c>
      <c r="M70" s="847"/>
      <c r="N70" s="847"/>
      <c r="O70" s="847"/>
      <c r="P70" s="849"/>
      <c r="Q70" s="75"/>
      <c r="R70" s="75"/>
      <c r="S70" s="75"/>
      <c r="T70" s="75"/>
      <c r="U70" s="72"/>
    </row>
  </sheetData>
  <sheetProtection algorithmName="SHA-512" hashValue="VqpSEUA5L39RNR6iZ4wIhtBpRzcRIbo4p1lTiOG28fOXAlMO8JFi1sDBG68VotmbTi3xmX1bfmQLbZXH72DedQ==" saltValue="QYr7ICJpGLqjA0xQPj2enA==" spinCount="100000" sheet="1" objects="1" scenarios="1" selectLockedCells="1"/>
  <mergeCells count="148">
    <mergeCell ref="B1:P1"/>
    <mergeCell ref="F15:J15"/>
    <mergeCell ref="L15:P15"/>
    <mergeCell ref="F26:J26"/>
    <mergeCell ref="L26:P26"/>
    <mergeCell ref="F37:J37"/>
    <mergeCell ref="L37:P37"/>
    <mergeCell ref="B3:C3"/>
    <mergeCell ref="C2:O2"/>
    <mergeCell ref="B27:C37"/>
    <mergeCell ref="E27:M27"/>
    <mergeCell ref="N27:P27"/>
    <mergeCell ref="E28:M28"/>
    <mergeCell ref="N28:P28"/>
    <mergeCell ref="D29:D34"/>
    <mergeCell ref="E29:M29"/>
    <mergeCell ref="N29:P29"/>
    <mergeCell ref="E30:M30"/>
    <mergeCell ref="E34:M34"/>
    <mergeCell ref="N34:P34"/>
    <mergeCell ref="F35:J35"/>
    <mergeCell ref="L35:P35"/>
    <mergeCell ref="F36:J36"/>
    <mergeCell ref="L36:P36"/>
    <mergeCell ref="E66:M66"/>
    <mergeCell ref="N66:P66"/>
    <mergeCell ref="B60:C70"/>
    <mergeCell ref="E60:M60"/>
    <mergeCell ref="N60:P60"/>
    <mergeCell ref="E61:M61"/>
    <mergeCell ref="N61:P61"/>
    <mergeCell ref="D62:D67"/>
    <mergeCell ref="E62:M62"/>
    <mergeCell ref="N62:P62"/>
    <mergeCell ref="E63:M63"/>
    <mergeCell ref="F70:J70"/>
    <mergeCell ref="L70:P70"/>
    <mergeCell ref="E67:M67"/>
    <mergeCell ref="N67:P67"/>
    <mergeCell ref="F68:J68"/>
    <mergeCell ref="L68:P68"/>
    <mergeCell ref="F69:J69"/>
    <mergeCell ref="L69:P69"/>
    <mergeCell ref="E55:M55"/>
    <mergeCell ref="N55:P55"/>
    <mergeCell ref="F59:J59"/>
    <mergeCell ref="L59:P59"/>
    <mergeCell ref="N63:P63"/>
    <mergeCell ref="E64:M64"/>
    <mergeCell ref="N64:P64"/>
    <mergeCell ref="E65:M65"/>
    <mergeCell ref="N65:P65"/>
    <mergeCell ref="E44:M44"/>
    <mergeCell ref="N44:P44"/>
    <mergeCell ref="F48:J48"/>
    <mergeCell ref="L48:P48"/>
    <mergeCell ref="B49:C59"/>
    <mergeCell ref="E49:M49"/>
    <mergeCell ref="N49:P49"/>
    <mergeCell ref="E50:M50"/>
    <mergeCell ref="N50:P50"/>
    <mergeCell ref="D51:D56"/>
    <mergeCell ref="E51:M51"/>
    <mergeCell ref="N51:P51"/>
    <mergeCell ref="E52:M52"/>
    <mergeCell ref="E56:M56"/>
    <mergeCell ref="N56:P56"/>
    <mergeCell ref="F57:J57"/>
    <mergeCell ref="L57:P57"/>
    <mergeCell ref="F58:J58"/>
    <mergeCell ref="L58:P58"/>
    <mergeCell ref="N52:P52"/>
    <mergeCell ref="E53:M53"/>
    <mergeCell ref="N53:P53"/>
    <mergeCell ref="E54:M54"/>
    <mergeCell ref="N54:P54"/>
    <mergeCell ref="E31:M31"/>
    <mergeCell ref="N31:P31"/>
    <mergeCell ref="E32:M32"/>
    <mergeCell ref="N32:P32"/>
    <mergeCell ref="B38:C48"/>
    <mergeCell ref="E38:M38"/>
    <mergeCell ref="N38:P38"/>
    <mergeCell ref="E39:M39"/>
    <mergeCell ref="N39:P39"/>
    <mergeCell ref="D40:D45"/>
    <mergeCell ref="E40:M40"/>
    <mergeCell ref="N40:P40"/>
    <mergeCell ref="E41:M41"/>
    <mergeCell ref="E45:M45"/>
    <mergeCell ref="N45:P45"/>
    <mergeCell ref="F46:J46"/>
    <mergeCell ref="L46:P46"/>
    <mergeCell ref="F47:J47"/>
    <mergeCell ref="L47:P47"/>
    <mergeCell ref="N41:P41"/>
    <mergeCell ref="E42:M42"/>
    <mergeCell ref="N42:P42"/>
    <mergeCell ref="E43:M43"/>
    <mergeCell ref="N43:P43"/>
    <mergeCell ref="N9:P9"/>
    <mergeCell ref="E10:M10"/>
    <mergeCell ref="N10:P10"/>
    <mergeCell ref="E11:M11"/>
    <mergeCell ref="E33:M33"/>
    <mergeCell ref="N33:P33"/>
    <mergeCell ref="B16:C26"/>
    <mergeCell ref="E16:M16"/>
    <mergeCell ref="N16:P16"/>
    <mergeCell ref="E17:M17"/>
    <mergeCell ref="N17:P17"/>
    <mergeCell ref="D18:D23"/>
    <mergeCell ref="E18:M18"/>
    <mergeCell ref="N18:P18"/>
    <mergeCell ref="E19:M19"/>
    <mergeCell ref="E23:M23"/>
    <mergeCell ref="N23:P23"/>
    <mergeCell ref="F24:J24"/>
    <mergeCell ref="L24:P24"/>
    <mergeCell ref="F25:J25"/>
    <mergeCell ref="L25:P25"/>
    <mergeCell ref="N19:P19"/>
    <mergeCell ref="E20:M20"/>
    <mergeCell ref="N30:P30"/>
    <mergeCell ref="N20:P20"/>
    <mergeCell ref="E21:M21"/>
    <mergeCell ref="N21:P21"/>
    <mergeCell ref="E22:M22"/>
    <mergeCell ref="N22:P22"/>
    <mergeCell ref="D3:P3"/>
    <mergeCell ref="B5:C15"/>
    <mergeCell ref="E5:M5"/>
    <mergeCell ref="N5:P5"/>
    <mergeCell ref="E6:M6"/>
    <mergeCell ref="N6:P6"/>
    <mergeCell ref="N11:P11"/>
    <mergeCell ref="E12:M12"/>
    <mergeCell ref="N12:P12"/>
    <mergeCell ref="F13:J13"/>
    <mergeCell ref="L13:P13"/>
    <mergeCell ref="F14:J14"/>
    <mergeCell ref="L14:P14"/>
    <mergeCell ref="D7:D12"/>
    <mergeCell ref="E7:M7"/>
    <mergeCell ref="N7:P7"/>
    <mergeCell ref="E8:M8"/>
    <mergeCell ref="N8:P8"/>
    <mergeCell ref="E9:M9"/>
  </mergeCells>
  <phoneticPr fontId="2"/>
  <printOptions horizontalCentered="1"/>
  <pageMargins left="0" right="0" top="0.51181102362204722" bottom="0.51181102362204722" header="0.31496062992125984" footer="0.31496062992125984"/>
  <pageSetup paperSize="9" scale="75" orientation="portrait" horizontalDpi="1200" verticalDpi="1200" r:id="rId1"/>
  <rowBreaks count="1" manualBreakCount="1">
    <brk id="37" max="1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AU40"/>
  <sheetViews>
    <sheetView showGridLines="0" showRowColHeaders="0" showZeros="0" zoomScaleSheetLayoutView="75" workbookViewId="0">
      <selection activeCell="I4" sqref="I4:R6"/>
    </sheetView>
  </sheetViews>
  <sheetFormatPr defaultColWidth="8.75" defaultRowHeight="12"/>
  <cols>
    <col min="1" max="1" width="2.375" style="39" customWidth="1"/>
    <col min="2" max="2" width="4.625" style="39" customWidth="1"/>
    <col min="3" max="3" width="3.625" style="39" customWidth="1"/>
    <col min="4" max="4" width="7.625" style="39" customWidth="1"/>
    <col min="5" max="5" width="10.625" style="39" customWidth="1"/>
    <col min="6" max="6" width="9.125" style="39" customWidth="1"/>
    <col min="7" max="7" width="4.75" style="39" customWidth="1"/>
    <col min="8" max="8" width="8.5" style="39" customWidth="1"/>
    <col min="9" max="9" width="2.625" style="39" customWidth="1"/>
    <col min="10" max="10" width="3.375" style="39" customWidth="1"/>
    <col min="11" max="11" width="5.625" style="39" customWidth="1"/>
    <col min="12" max="16" width="2.75" style="39" customWidth="1"/>
    <col min="17" max="17" width="1.625" style="39" customWidth="1"/>
    <col min="18" max="18" width="2.75" style="39" customWidth="1"/>
    <col min="19" max="19" width="8.75" style="39"/>
    <col min="20" max="20" width="2.375" style="39" customWidth="1"/>
    <col min="21" max="29" width="1.125" style="39" customWidth="1"/>
    <col min="30" max="30" width="2.375" style="39" hidden="1" customWidth="1"/>
    <col min="31" max="36" width="2.375" style="39" customWidth="1"/>
    <col min="37" max="46" width="2.125" style="39" customWidth="1"/>
    <col min="47" max="47" width="8.75" style="39"/>
    <col min="48" max="48" width="1.5" style="39" customWidth="1"/>
    <col min="49" max="16384" width="8.75" style="39"/>
  </cols>
  <sheetData>
    <row r="1" spans="1:47" ht="13.9" customHeight="1" thickBot="1">
      <c r="D1" s="895" t="s">
        <v>74</v>
      </c>
      <c r="E1" s="895"/>
      <c r="F1" s="895"/>
      <c r="G1" s="895"/>
    </row>
    <row r="2" spans="1:47" ht="13.9" customHeight="1">
      <c r="A2" s="896" t="s">
        <v>75</v>
      </c>
      <c r="B2" s="896"/>
      <c r="C2" s="896"/>
      <c r="D2" s="897" t="s">
        <v>76</v>
      </c>
      <c r="E2" s="899">
        <f ca="1">TODAY()</f>
        <v>45759</v>
      </c>
      <c r="F2" s="900"/>
      <c r="G2" s="901"/>
      <c r="H2" s="905" t="s">
        <v>77</v>
      </c>
      <c r="I2" s="906"/>
      <c r="J2" s="906"/>
      <c r="K2" s="906"/>
      <c r="L2" s="906"/>
      <c r="M2" s="906"/>
      <c r="N2" s="906"/>
      <c r="O2" s="906"/>
      <c r="P2" s="906"/>
      <c r="Q2" s="906"/>
      <c r="R2" s="906"/>
      <c r="S2" s="906"/>
      <c r="T2" s="906"/>
      <c r="U2" s="906"/>
      <c r="V2" s="906"/>
      <c r="W2" s="906"/>
      <c r="X2" s="906"/>
      <c r="Y2" s="906"/>
      <c r="Z2" s="906"/>
      <c r="AA2" s="906"/>
      <c r="AB2" s="906"/>
      <c r="AC2" s="906"/>
      <c r="AD2" s="906"/>
      <c r="AE2" s="906"/>
      <c r="AF2" s="906"/>
      <c r="AG2" s="906"/>
      <c r="AH2" s="906"/>
      <c r="AI2" s="906"/>
      <c r="AJ2" s="906"/>
      <c r="AK2" s="906"/>
      <c r="AL2" s="906"/>
      <c r="AM2" s="906"/>
      <c r="AN2" s="906"/>
      <c r="AO2" s="906"/>
      <c r="AP2" s="906"/>
      <c r="AQ2" s="906"/>
      <c r="AR2" s="906"/>
      <c r="AS2" s="906"/>
      <c r="AT2" s="906"/>
    </row>
    <row r="3" spans="1:47" ht="13.9" customHeight="1" thickBot="1">
      <c r="C3" s="40"/>
      <c r="D3" s="898"/>
      <c r="E3" s="902"/>
      <c r="F3" s="903"/>
      <c r="G3" s="904"/>
      <c r="H3" s="905"/>
      <c r="I3" s="906"/>
      <c r="J3" s="906"/>
      <c r="K3" s="906"/>
      <c r="L3" s="906"/>
      <c r="M3" s="906"/>
      <c r="N3" s="906"/>
      <c r="O3" s="906"/>
      <c r="P3" s="906"/>
      <c r="Q3" s="906"/>
      <c r="R3" s="906"/>
      <c r="S3" s="906"/>
      <c r="T3" s="906"/>
      <c r="U3" s="906"/>
      <c r="V3" s="906"/>
      <c r="W3" s="906"/>
      <c r="X3" s="906"/>
      <c r="Y3" s="906"/>
      <c r="Z3" s="906"/>
      <c r="AA3" s="906"/>
      <c r="AB3" s="906"/>
      <c r="AC3" s="906"/>
      <c r="AD3" s="906"/>
      <c r="AE3" s="906"/>
      <c r="AF3" s="906"/>
      <c r="AG3" s="906"/>
      <c r="AH3" s="906"/>
      <c r="AI3" s="906"/>
      <c r="AJ3" s="906"/>
      <c r="AK3" s="906"/>
      <c r="AL3" s="906"/>
      <c r="AM3" s="906"/>
      <c r="AN3" s="906"/>
      <c r="AO3" s="906"/>
      <c r="AP3" s="906"/>
      <c r="AQ3" s="906"/>
      <c r="AR3" s="906"/>
      <c r="AS3" s="906"/>
      <c r="AT3" s="906"/>
    </row>
    <row r="4" spans="1:47" ht="9" customHeight="1">
      <c r="A4" s="907" t="s">
        <v>78</v>
      </c>
      <c r="B4" s="908"/>
      <c r="C4" s="912" t="str">
        <f>【更新用】イベント基本情報!B3&amp;CHAR(10)&amp;CHAR(13)&amp;【更新用】イベント基本情報!B4</f>
        <v>第27回全九州カラーガード・パーカッションコンテスト
_x000D_第9回カラーガード全国大会九州予選</v>
      </c>
      <c r="D4" s="913"/>
      <c r="E4" s="913"/>
      <c r="F4" s="913"/>
      <c r="G4" s="914"/>
      <c r="H4" s="918" t="s">
        <v>79</v>
      </c>
      <c r="I4" s="921" t="str">
        <f>【更新用】イベント基本情報!B26</f>
        <v>唐津市文化体育館</v>
      </c>
      <c r="J4" s="922"/>
      <c r="K4" s="922"/>
      <c r="L4" s="922"/>
      <c r="M4" s="922"/>
      <c r="N4" s="922"/>
      <c r="O4" s="922"/>
      <c r="P4" s="922"/>
      <c r="Q4" s="922"/>
      <c r="R4" s="923"/>
      <c r="S4" s="927" t="s">
        <v>80</v>
      </c>
      <c r="T4" s="927"/>
      <c r="U4" s="928"/>
      <c r="V4" s="882" t="s">
        <v>81</v>
      </c>
      <c r="W4" s="883"/>
      <c r="X4" s="883"/>
      <c r="Y4" s="883"/>
      <c r="Z4" s="883"/>
      <c r="AA4" s="883"/>
      <c r="AB4" s="884"/>
      <c r="AC4" s="884"/>
      <c r="AD4" s="885"/>
      <c r="AE4" s="889" t="s">
        <v>82</v>
      </c>
      <c r="AF4" s="890"/>
      <c r="AG4" s="890"/>
      <c r="AH4" s="890"/>
      <c r="AI4" s="891"/>
      <c r="AJ4" s="931" t="s">
        <v>83</v>
      </c>
      <c r="AK4" s="937"/>
      <c r="AL4" s="938"/>
      <c r="AM4" s="938"/>
      <c r="AN4" s="938"/>
      <c r="AO4" s="938"/>
      <c r="AP4" s="938"/>
      <c r="AQ4" s="938"/>
      <c r="AR4" s="938"/>
      <c r="AS4" s="939"/>
      <c r="AT4" s="41"/>
    </row>
    <row r="5" spans="1:47" ht="9" customHeight="1">
      <c r="A5" s="909"/>
      <c r="B5" s="868"/>
      <c r="C5" s="912"/>
      <c r="D5" s="913"/>
      <c r="E5" s="913"/>
      <c r="F5" s="913"/>
      <c r="G5" s="914"/>
      <c r="H5" s="919"/>
      <c r="I5" s="876"/>
      <c r="J5" s="877"/>
      <c r="K5" s="877"/>
      <c r="L5" s="877"/>
      <c r="M5" s="877"/>
      <c r="N5" s="877"/>
      <c r="O5" s="877"/>
      <c r="P5" s="877"/>
      <c r="Q5" s="877"/>
      <c r="R5" s="878"/>
      <c r="S5" s="929"/>
      <c r="T5" s="929"/>
      <c r="U5" s="930"/>
      <c r="V5" s="886"/>
      <c r="W5" s="887"/>
      <c r="X5" s="887"/>
      <c r="Y5" s="887"/>
      <c r="Z5" s="887"/>
      <c r="AA5" s="887"/>
      <c r="AB5" s="887"/>
      <c r="AC5" s="887"/>
      <c r="AD5" s="888"/>
      <c r="AE5" s="892"/>
      <c r="AF5" s="893"/>
      <c r="AG5" s="893"/>
      <c r="AH5" s="893"/>
      <c r="AI5" s="894"/>
      <c r="AJ5" s="931"/>
      <c r="AK5" s="936"/>
      <c r="AL5" s="940"/>
      <c r="AM5" s="940"/>
      <c r="AN5" s="940"/>
      <c r="AO5" s="940"/>
      <c r="AP5" s="940"/>
      <c r="AQ5" s="940"/>
      <c r="AR5" s="940"/>
      <c r="AS5" s="941"/>
      <c r="AT5" s="41"/>
    </row>
    <row r="6" spans="1:47" ht="9" customHeight="1">
      <c r="A6" s="910"/>
      <c r="B6" s="911"/>
      <c r="C6" s="915"/>
      <c r="D6" s="916"/>
      <c r="E6" s="916"/>
      <c r="F6" s="916"/>
      <c r="G6" s="917"/>
      <c r="H6" s="920"/>
      <c r="I6" s="924"/>
      <c r="J6" s="925"/>
      <c r="K6" s="925"/>
      <c r="L6" s="925"/>
      <c r="M6" s="925"/>
      <c r="N6" s="925"/>
      <c r="O6" s="925"/>
      <c r="P6" s="925"/>
      <c r="Q6" s="925"/>
      <c r="R6" s="926"/>
      <c r="S6" s="927" t="s">
        <v>84</v>
      </c>
      <c r="T6" s="927"/>
      <c r="U6" s="928"/>
      <c r="V6" s="882" t="s">
        <v>85</v>
      </c>
      <c r="W6" s="883"/>
      <c r="X6" s="883"/>
      <c r="Y6" s="883"/>
      <c r="Z6" s="883"/>
      <c r="AA6" s="883"/>
      <c r="AB6" s="883"/>
      <c r="AC6" s="883"/>
      <c r="AD6" s="945"/>
      <c r="AE6" s="949"/>
      <c r="AF6" s="864"/>
      <c r="AG6" s="864"/>
      <c r="AH6" s="864"/>
      <c r="AI6" s="950"/>
      <c r="AJ6" s="931"/>
      <c r="AK6" s="936"/>
      <c r="AL6" s="940"/>
      <c r="AM6" s="940"/>
      <c r="AN6" s="940"/>
      <c r="AO6" s="940"/>
      <c r="AP6" s="940"/>
      <c r="AQ6" s="940"/>
      <c r="AR6" s="940"/>
      <c r="AS6" s="941"/>
      <c r="AT6" s="41"/>
    </row>
    <row r="7" spans="1:47" ht="9" customHeight="1">
      <c r="A7" s="854" t="s">
        <v>86</v>
      </c>
      <c r="B7" s="855"/>
      <c r="C7" s="858" t="str">
        <f>DBCS(TEXT(【更新用】イベント基本情報!B24,"自　yyyy年m月d日")&amp;CHAR(10)&amp;CHAR(13)&amp;TEXT(【更新用】イベント基本情報!B25,"至　yyyy年m月d日"))</f>
        <v>自　２０２５年６月２２日
_x000D_至　２０２５年６月２２日</v>
      </c>
      <c r="D7" s="859"/>
      <c r="E7" s="859"/>
      <c r="F7" s="864">
        <f>【更新用】イベント基本情報!B25-【更新用】イベント基本情報!B24+1</f>
        <v>1</v>
      </c>
      <c r="G7" s="867" t="s">
        <v>87</v>
      </c>
      <c r="H7" s="870" t="s">
        <v>88</v>
      </c>
      <c r="I7" s="873" t="str">
        <f>【更新用】イベント基本情報!B27</f>
        <v>九州マーチングバンド協会</v>
      </c>
      <c r="J7" s="874"/>
      <c r="K7" s="874"/>
      <c r="L7" s="874"/>
      <c r="M7" s="874"/>
      <c r="N7" s="874"/>
      <c r="O7" s="874"/>
      <c r="P7" s="874"/>
      <c r="Q7" s="874"/>
      <c r="R7" s="875"/>
      <c r="S7" s="929"/>
      <c r="T7" s="929"/>
      <c r="U7" s="930"/>
      <c r="V7" s="946"/>
      <c r="W7" s="947"/>
      <c r="X7" s="947"/>
      <c r="Y7" s="947"/>
      <c r="Z7" s="947"/>
      <c r="AA7" s="947"/>
      <c r="AB7" s="947"/>
      <c r="AC7" s="947"/>
      <c r="AD7" s="948"/>
      <c r="AE7" s="951"/>
      <c r="AF7" s="865"/>
      <c r="AG7" s="865"/>
      <c r="AH7" s="865"/>
      <c r="AI7" s="952"/>
      <c r="AJ7" s="931"/>
      <c r="AK7" s="936"/>
      <c r="AL7" s="940"/>
      <c r="AM7" s="940"/>
      <c r="AN7" s="940"/>
      <c r="AO7" s="940"/>
      <c r="AP7" s="940"/>
      <c r="AQ7" s="940"/>
      <c r="AR7" s="940"/>
      <c r="AS7" s="941"/>
      <c r="AT7" s="41"/>
    </row>
    <row r="8" spans="1:47" ht="9" customHeight="1">
      <c r="A8" s="854"/>
      <c r="B8" s="855"/>
      <c r="C8" s="860"/>
      <c r="D8" s="861"/>
      <c r="E8" s="861"/>
      <c r="F8" s="865"/>
      <c r="G8" s="868"/>
      <c r="H8" s="871"/>
      <c r="I8" s="876"/>
      <c r="J8" s="877"/>
      <c r="K8" s="877"/>
      <c r="L8" s="877"/>
      <c r="M8" s="877"/>
      <c r="N8" s="877"/>
      <c r="O8" s="877"/>
      <c r="P8" s="877"/>
      <c r="Q8" s="877"/>
      <c r="R8" s="878"/>
      <c r="S8" s="927" t="s">
        <v>89</v>
      </c>
      <c r="T8" s="927"/>
      <c r="U8" s="928"/>
      <c r="V8" s="882" t="s">
        <v>110</v>
      </c>
      <c r="W8" s="883"/>
      <c r="X8" s="883"/>
      <c r="Y8" s="883"/>
      <c r="Z8" s="883"/>
      <c r="AA8" s="883"/>
      <c r="AB8" s="883"/>
      <c r="AC8" s="883"/>
      <c r="AD8" s="945"/>
      <c r="AE8" s="951"/>
      <c r="AF8" s="865"/>
      <c r="AG8" s="865"/>
      <c r="AH8" s="865"/>
      <c r="AI8" s="952"/>
      <c r="AJ8" s="956" t="s">
        <v>90</v>
      </c>
      <c r="AK8" s="936"/>
      <c r="AL8" s="940"/>
      <c r="AM8" s="940"/>
      <c r="AN8" s="940"/>
      <c r="AO8" s="940"/>
      <c r="AP8" s="940"/>
      <c r="AQ8" s="940"/>
      <c r="AR8" s="940"/>
      <c r="AS8" s="941"/>
      <c r="AT8" s="41"/>
    </row>
    <row r="9" spans="1:47" ht="9" customHeight="1" thickBot="1">
      <c r="A9" s="856"/>
      <c r="B9" s="857"/>
      <c r="C9" s="862"/>
      <c r="D9" s="863"/>
      <c r="E9" s="863"/>
      <c r="F9" s="866"/>
      <c r="G9" s="869"/>
      <c r="H9" s="872"/>
      <c r="I9" s="879"/>
      <c r="J9" s="880"/>
      <c r="K9" s="880"/>
      <c r="L9" s="880"/>
      <c r="M9" s="880"/>
      <c r="N9" s="880"/>
      <c r="O9" s="880"/>
      <c r="P9" s="880"/>
      <c r="Q9" s="880"/>
      <c r="R9" s="881"/>
      <c r="S9" s="929"/>
      <c r="T9" s="929"/>
      <c r="U9" s="930"/>
      <c r="V9" s="946"/>
      <c r="W9" s="947"/>
      <c r="X9" s="947"/>
      <c r="Y9" s="947"/>
      <c r="Z9" s="947"/>
      <c r="AA9" s="947"/>
      <c r="AB9" s="947"/>
      <c r="AC9" s="947"/>
      <c r="AD9" s="948"/>
      <c r="AE9" s="953"/>
      <c r="AF9" s="954"/>
      <c r="AG9" s="954"/>
      <c r="AH9" s="954"/>
      <c r="AI9" s="955"/>
      <c r="AJ9" s="957"/>
      <c r="AK9" s="942"/>
      <c r="AL9" s="943"/>
      <c r="AM9" s="943"/>
      <c r="AN9" s="943"/>
      <c r="AO9" s="943"/>
      <c r="AP9" s="943"/>
      <c r="AQ9" s="943"/>
      <c r="AR9" s="943"/>
      <c r="AS9" s="944"/>
      <c r="AT9" s="41"/>
    </row>
    <row r="10" spans="1:47" ht="9" customHeight="1" thickBot="1">
      <c r="A10" s="42"/>
      <c r="B10" s="42"/>
    </row>
    <row r="11" spans="1:47" ht="10.9" customHeight="1" thickTop="1">
      <c r="A11" s="958" t="s">
        <v>91</v>
      </c>
      <c r="B11" s="959"/>
      <c r="C11" s="959"/>
      <c r="D11" s="959"/>
      <c r="E11" s="959"/>
      <c r="F11" s="959"/>
      <c r="G11" s="961" t="s">
        <v>175</v>
      </c>
      <c r="H11" s="959"/>
      <c r="I11" s="962"/>
      <c r="J11" s="959" t="s">
        <v>92</v>
      </c>
      <c r="K11" s="962"/>
      <c r="L11" s="961" t="s">
        <v>176</v>
      </c>
      <c r="M11" s="959"/>
      <c r="N11" s="959"/>
      <c r="O11" s="959"/>
      <c r="P11" s="959"/>
      <c r="Q11" s="962"/>
      <c r="R11" s="963" t="s">
        <v>93</v>
      </c>
      <c r="S11" s="964"/>
      <c r="T11" s="965"/>
      <c r="U11" s="969" t="s">
        <v>94</v>
      </c>
      <c r="V11" s="970"/>
      <c r="W11" s="971"/>
      <c r="X11" s="969" t="s">
        <v>95</v>
      </c>
      <c r="Y11" s="1019"/>
      <c r="Z11" s="1020"/>
      <c r="AA11" s="1024" t="s">
        <v>96</v>
      </c>
      <c r="AB11" s="1024"/>
      <c r="AC11" s="1025"/>
      <c r="AD11" s="1028"/>
      <c r="AE11" s="1013" t="s">
        <v>97</v>
      </c>
      <c r="AF11" s="1014"/>
      <c r="AG11" s="1014"/>
      <c r="AH11" s="1014"/>
      <c r="AI11" s="1014"/>
      <c r="AJ11" s="1015"/>
      <c r="AK11" s="932" t="s">
        <v>98</v>
      </c>
      <c r="AL11" s="933"/>
      <c r="AM11" s="933"/>
      <c r="AN11" s="933"/>
      <c r="AO11" s="933"/>
      <c r="AP11" s="933"/>
      <c r="AQ11" s="933"/>
      <c r="AR11" s="867"/>
      <c r="AS11" s="43"/>
      <c r="AT11" s="936"/>
    </row>
    <row r="12" spans="1:47" ht="10.15" customHeight="1">
      <c r="A12" s="960"/>
      <c r="B12" s="935"/>
      <c r="C12" s="935"/>
      <c r="D12" s="935"/>
      <c r="E12" s="935"/>
      <c r="F12" s="935"/>
      <c r="G12" s="934"/>
      <c r="H12" s="935"/>
      <c r="I12" s="911"/>
      <c r="J12" s="935"/>
      <c r="K12" s="911"/>
      <c r="L12" s="934"/>
      <c r="M12" s="935"/>
      <c r="N12" s="935"/>
      <c r="O12" s="935"/>
      <c r="P12" s="935"/>
      <c r="Q12" s="911"/>
      <c r="R12" s="966"/>
      <c r="S12" s="967"/>
      <c r="T12" s="968"/>
      <c r="U12" s="972"/>
      <c r="V12" s="973"/>
      <c r="W12" s="974"/>
      <c r="X12" s="1021"/>
      <c r="Y12" s="1022"/>
      <c r="Z12" s="1023"/>
      <c r="AA12" s="1026"/>
      <c r="AB12" s="1026"/>
      <c r="AC12" s="1027"/>
      <c r="AD12" s="1029"/>
      <c r="AE12" s="1016"/>
      <c r="AF12" s="1017"/>
      <c r="AG12" s="1017"/>
      <c r="AH12" s="1017"/>
      <c r="AI12" s="1017"/>
      <c r="AJ12" s="1018"/>
      <c r="AK12" s="934"/>
      <c r="AL12" s="935"/>
      <c r="AM12" s="935"/>
      <c r="AN12" s="935"/>
      <c r="AO12" s="935"/>
      <c r="AP12" s="935"/>
      <c r="AQ12" s="935"/>
      <c r="AR12" s="911"/>
      <c r="AS12" s="44"/>
      <c r="AT12" s="936"/>
    </row>
    <row r="13" spans="1:47" ht="19.5" customHeight="1">
      <c r="A13" s="995">
        <v>1</v>
      </c>
      <c r="B13" s="996" t="str">
        <f>IF('2.【演奏曲情報入力シート】'!C18="","",'2.【演奏曲情報入力シート】'!C18)</f>
        <v/>
      </c>
      <c r="C13" s="997"/>
      <c r="D13" s="997"/>
      <c r="E13" s="997"/>
      <c r="F13" s="998"/>
      <c r="G13" s="999"/>
      <c r="H13" s="1000"/>
      <c r="I13" s="1001"/>
      <c r="J13" s="1002" t="s">
        <v>99</v>
      </c>
      <c r="K13" s="45" t="s">
        <v>100</v>
      </c>
      <c r="L13" s="1004" t="str">
        <f>IF('2.【演奏曲情報入力シート】'!C26="","",'2.【演奏曲情報入力シート】'!C26)</f>
        <v/>
      </c>
      <c r="M13" s="1005"/>
      <c r="N13" s="1005"/>
      <c r="O13" s="1005"/>
      <c r="P13" s="1005"/>
      <c r="Q13" s="1006"/>
      <c r="R13" s="1007" t="str">
        <f>IF('1.【参加申込入力シート】'!D11="","",'1.【参加申込入力シート】'!D11)</f>
        <v/>
      </c>
      <c r="S13" s="1008"/>
      <c r="T13" s="1009"/>
      <c r="U13" s="977" t="str">
        <f>IF('2.【演奏曲情報入力シート】'!E19="","",'2.【演奏曲情報入力シート】'!E19)</f>
        <v/>
      </c>
      <c r="V13" s="978"/>
      <c r="W13" s="979"/>
      <c r="X13" s="983" t="str">
        <f>IF('2.【演奏曲情報入力シート】'!C18="","回","１回")</f>
        <v>回</v>
      </c>
      <c r="Y13" s="984"/>
      <c r="Z13" s="985"/>
      <c r="AA13" s="984" t="s">
        <v>81</v>
      </c>
      <c r="AB13" s="984"/>
      <c r="AC13" s="989"/>
      <c r="AD13" s="46"/>
      <c r="AE13" s="991"/>
      <c r="AF13" s="975"/>
      <c r="AG13" s="993"/>
      <c r="AH13" s="1048"/>
      <c r="AI13" s="975"/>
      <c r="AJ13" s="993"/>
      <c r="AK13" s="991"/>
      <c r="AL13" s="975"/>
      <c r="AM13" s="975"/>
      <c r="AN13" s="975"/>
      <c r="AO13" s="975"/>
      <c r="AP13" s="975"/>
      <c r="AQ13" s="975"/>
      <c r="AR13" s="993"/>
      <c r="AS13" s="1046"/>
      <c r="AT13" s="936"/>
    </row>
    <row r="14" spans="1:47" ht="19.5" customHeight="1">
      <c r="A14" s="995"/>
      <c r="B14" s="1030"/>
      <c r="C14" s="1031"/>
      <c r="D14" s="1031"/>
      <c r="E14" s="1031"/>
      <c r="F14" s="1032"/>
      <c r="G14" s="1033"/>
      <c r="H14" s="1034"/>
      <c r="I14" s="1035"/>
      <c r="J14" s="1003"/>
      <c r="K14" s="47" t="s">
        <v>101</v>
      </c>
      <c r="L14" s="1036" t="str">
        <f>IF('2.【演奏曲情報入力シート】'!C28="","","("&amp;'2.【演奏曲情報入力シート】'!C28&amp;")")</f>
        <v/>
      </c>
      <c r="M14" s="1037"/>
      <c r="N14" s="1037"/>
      <c r="O14" s="1037"/>
      <c r="P14" s="1037"/>
      <c r="Q14" s="1038"/>
      <c r="R14" s="1010"/>
      <c r="S14" s="1011"/>
      <c r="T14" s="1012"/>
      <c r="U14" s="980"/>
      <c r="V14" s="981"/>
      <c r="W14" s="982"/>
      <c r="X14" s="986"/>
      <c r="Y14" s="987"/>
      <c r="Z14" s="988"/>
      <c r="AA14" s="987"/>
      <c r="AB14" s="987"/>
      <c r="AC14" s="990"/>
      <c r="AD14" s="48"/>
      <c r="AE14" s="992"/>
      <c r="AF14" s="976"/>
      <c r="AG14" s="994"/>
      <c r="AH14" s="1049"/>
      <c r="AI14" s="976"/>
      <c r="AJ14" s="994"/>
      <c r="AK14" s="992"/>
      <c r="AL14" s="976"/>
      <c r="AM14" s="976"/>
      <c r="AN14" s="976"/>
      <c r="AO14" s="976"/>
      <c r="AP14" s="976"/>
      <c r="AQ14" s="976"/>
      <c r="AR14" s="994"/>
      <c r="AS14" s="1047"/>
      <c r="AT14" s="936"/>
    </row>
    <row r="15" spans="1:47" ht="19.5" customHeight="1">
      <c r="A15" s="1039">
        <v>2</v>
      </c>
      <c r="B15" s="996" t="str">
        <f>IF('2.【演奏曲情報入力シート】'!C32="","",'2.【演奏曲情報入力シート】'!C32)</f>
        <v/>
      </c>
      <c r="C15" s="997"/>
      <c r="D15" s="997"/>
      <c r="E15" s="997"/>
      <c r="F15" s="998"/>
      <c r="G15" s="999"/>
      <c r="H15" s="1000"/>
      <c r="I15" s="1001"/>
      <c r="J15" s="1002" t="s">
        <v>99</v>
      </c>
      <c r="K15" s="45" t="s">
        <v>100</v>
      </c>
      <c r="L15" s="1004" t="str">
        <f>IF('2.【演奏曲情報入力シート】'!C40="","",'2.【演奏曲情報入力シート】'!C40)</f>
        <v/>
      </c>
      <c r="M15" s="1005"/>
      <c r="N15" s="1005"/>
      <c r="O15" s="1005"/>
      <c r="P15" s="1005"/>
      <c r="Q15" s="1006"/>
      <c r="R15" s="1040" t="str">
        <f>IF(B15="","","〃")</f>
        <v/>
      </c>
      <c r="S15" s="1041"/>
      <c r="T15" s="1042"/>
      <c r="U15" s="977" t="str">
        <f>IF('2.【演奏曲情報入力シート】'!E33="","",'2.【演奏曲情報入力シート】'!E33)</f>
        <v/>
      </c>
      <c r="V15" s="978"/>
      <c r="W15" s="978"/>
      <c r="X15" s="983" t="str">
        <f>IF('2.【演奏曲情報入力シート】'!C32="","回","１回")</f>
        <v>回</v>
      </c>
      <c r="Y15" s="984"/>
      <c r="Z15" s="985"/>
      <c r="AA15" s="984" t="s">
        <v>81</v>
      </c>
      <c r="AB15" s="984"/>
      <c r="AC15" s="989"/>
      <c r="AD15" s="46"/>
      <c r="AE15" s="991"/>
      <c r="AF15" s="975"/>
      <c r="AG15" s="993"/>
      <c r="AH15" s="1048"/>
      <c r="AI15" s="975"/>
      <c r="AJ15" s="993"/>
      <c r="AK15" s="937"/>
      <c r="AL15" s="1050"/>
      <c r="AM15" s="1050"/>
      <c r="AN15" s="1050"/>
      <c r="AO15" s="1050"/>
      <c r="AP15" s="975"/>
      <c r="AQ15" s="1048"/>
      <c r="AR15" s="993"/>
      <c r="AS15" s="1046"/>
      <c r="AT15" s="936"/>
    </row>
    <row r="16" spans="1:47" ht="19.5" customHeight="1">
      <c r="A16" s="995"/>
      <c r="B16" s="1030"/>
      <c r="C16" s="1031"/>
      <c r="D16" s="1031"/>
      <c r="E16" s="1031"/>
      <c r="F16" s="1032"/>
      <c r="G16" s="1033"/>
      <c r="H16" s="1034"/>
      <c r="I16" s="1035"/>
      <c r="J16" s="1003"/>
      <c r="K16" s="47" t="s">
        <v>101</v>
      </c>
      <c r="L16" s="1036" t="str">
        <f>IF('2.【演奏曲情報入力シート】'!C42="","","("&amp;'2.【演奏曲情報入力シート】'!C42&amp;")")</f>
        <v/>
      </c>
      <c r="M16" s="1037"/>
      <c r="N16" s="1037"/>
      <c r="O16" s="1037"/>
      <c r="P16" s="1037"/>
      <c r="Q16" s="1038"/>
      <c r="R16" s="1043"/>
      <c r="S16" s="1044"/>
      <c r="T16" s="1045"/>
      <c r="U16" s="980"/>
      <c r="V16" s="981"/>
      <c r="W16" s="981"/>
      <c r="X16" s="986"/>
      <c r="Y16" s="987"/>
      <c r="Z16" s="988"/>
      <c r="AA16" s="987"/>
      <c r="AB16" s="987"/>
      <c r="AC16" s="990"/>
      <c r="AD16" s="48"/>
      <c r="AE16" s="992"/>
      <c r="AF16" s="976"/>
      <c r="AG16" s="994"/>
      <c r="AH16" s="1049"/>
      <c r="AI16" s="976"/>
      <c r="AJ16" s="994"/>
      <c r="AK16" s="942"/>
      <c r="AL16" s="1051"/>
      <c r="AM16" s="1051"/>
      <c r="AN16" s="1051"/>
      <c r="AO16" s="1051"/>
      <c r="AP16" s="976"/>
      <c r="AQ16" s="1049"/>
      <c r="AR16" s="994"/>
      <c r="AS16" s="1047"/>
      <c r="AT16" s="936"/>
      <c r="AU16" s="49"/>
    </row>
    <row r="17" spans="1:47" ht="19.5" customHeight="1">
      <c r="A17" s="995">
        <v>3</v>
      </c>
      <c r="B17" s="996" t="str">
        <f>IF('2.【演奏曲情報入力シート】'!C46="","",'2.【演奏曲情報入力シート】'!C46)</f>
        <v/>
      </c>
      <c r="C17" s="997"/>
      <c r="D17" s="997"/>
      <c r="E17" s="997"/>
      <c r="F17" s="998"/>
      <c r="G17" s="999"/>
      <c r="H17" s="1000"/>
      <c r="I17" s="1001"/>
      <c r="J17" s="1002" t="s">
        <v>99</v>
      </c>
      <c r="K17" s="45" t="s">
        <v>100</v>
      </c>
      <c r="L17" s="1004" t="str">
        <f>IF('2.【演奏曲情報入力シート】'!C54="","",'2.【演奏曲情報入力シート】'!C54)</f>
        <v/>
      </c>
      <c r="M17" s="1005"/>
      <c r="N17" s="1005"/>
      <c r="O17" s="1005"/>
      <c r="P17" s="1005"/>
      <c r="Q17" s="1006"/>
      <c r="R17" s="1040" t="str">
        <f t="shared" ref="R17" si="0">IF(B17="","","〃")</f>
        <v/>
      </c>
      <c r="S17" s="1041"/>
      <c r="T17" s="1042"/>
      <c r="U17" s="977" t="str">
        <f>IF('2.【演奏曲情報入力シート】'!E47="","",'2.【演奏曲情報入力シート】'!E47)</f>
        <v/>
      </c>
      <c r="V17" s="978"/>
      <c r="W17" s="978"/>
      <c r="X17" s="983" t="str">
        <f>IF('2.【演奏曲情報入力シート】'!C46="","回","１回")</f>
        <v>回</v>
      </c>
      <c r="Y17" s="984"/>
      <c r="Z17" s="985"/>
      <c r="AA17" s="984" t="s">
        <v>81</v>
      </c>
      <c r="AB17" s="984"/>
      <c r="AC17" s="989"/>
      <c r="AD17" s="46"/>
      <c r="AE17" s="991"/>
      <c r="AF17" s="975"/>
      <c r="AG17" s="993"/>
      <c r="AH17" s="1048"/>
      <c r="AI17" s="975"/>
      <c r="AJ17" s="993"/>
      <c r="AK17" s="937"/>
      <c r="AL17" s="1050"/>
      <c r="AM17" s="1050"/>
      <c r="AN17" s="1050"/>
      <c r="AO17" s="1050"/>
      <c r="AP17" s="975"/>
      <c r="AQ17" s="1048"/>
      <c r="AR17" s="993"/>
      <c r="AS17" s="1046"/>
      <c r="AT17" s="936"/>
    </row>
    <row r="18" spans="1:47" ht="19.5" customHeight="1">
      <c r="A18" s="995"/>
      <c r="B18" s="1030"/>
      <c r="C18" s="1031"/>
      <c r="D18" s="1031"/>
      <c r="E18" s="1031"/>
      <c r="F18" s="1032"/>
      <c r="G18" s="1033"/>
      <c r="H18" s="1034"/>
      <c r="I18" s="1035"/>
      <c r="J18" s="1003"/>
      <c r="K18" s="47" t="s">
        <v>101</v>
      </c>
      <c r="L18" s="1036" t="str">
        <f>IF('2.【演奏曲情報入力シート】'!C56="","","("&amp;'2.【演奏曲情報入力シート】'!C56&amp;")")</f>
        <v/>
      </c>
      <c r="M18" s="1037"/>
      <c r="N18" s="1037"/>
      <c r="O18" s="1037"/>
      <c r="P18" s="1037"/>
      <c r="Q18" s="1038"/>
      <c r="R18" s="1043"/>
      <c r="S18" s="1044"/>
      <c r="T18" s="1045"/>
      <c r="U18" s="980"/>
      <c r="V18" s="981"/>
      <c r="W18" s="981"/>
      <c r="X18" s="986"/>
      <c r="Y18" s="987"/>
      <c r="Z18" s="988"/>
      <c r="AA18" s="987"/>
      <c r="AB18" s="987"/>
      <c r="AC18" s="990"/>
      <c r="AD18" s="48"/>
      <c r="AE18" s="992"/>
      <c r="AF18" s="976"/>
      <c r="AG18" s="994"/>
      <c r="AH18" s="1049"/>
      <c r="AI18" s="976"/>
      <c r="AJ18" s="994"/>
      <c r="AK18" s="942"/>
      <c r="AL18" s="1051"/>
      <c r="AM18" s="1051"/>
      <c r="AN18" s="1051"/>
      <c r="AO18" s="1051"/>
      <c r="AP18" s="976"/>
      <c r="AQ18" s="1049"/>
      <c r="AR18" s="994"/>
      <c r="AS18" s="1047"/>
      <c r="AT18" s="936"/>
    </row>
    <row r="19" spans="1:47" ht="19.5" customHeight="1">
      <c r="A19" s="995">
        <v>4</v>
      </c>
      <c r="B19" s="996" t="str">
        <f>IF('2.【演奏曲情報入力シート】'!C60="","",'2.【演奏曲情報入力シート】'!C60)</f>
        <v/>
      </c>
      <c r="C19" s="997"/>
      <c r="D19" s="997"/>
      <c r="E19" s="997"/>
      <c r="F19" s="998"/>
      <c r="G19" s="999"/>
      <c r="H19" s="1000"/>
      <c r="I19" s="1001"/>
      <c r="J19" s="1002" t="s">
        <v>99</v>
      </c>
      <c r="K19" s="45" t="s">
        <v>100</v>
      </c>
      <c r="L19" s="1004" t="str">
        <f>IF('2.【演奏曲情報入力シート】'!C68="","",'2.【演奏曲情報入力シート】'!C68)</f>
        <v/>
      </c>
      <c r="M19" s="1005"/>
      <c r="N19" s="1005"/>
      <c r="O19" s="1005"/>
      <c r="P19" s="1005"/>
      <c r="Q19" s="1006"/>
      <c r="R19" s="1040" t="str">
        <f t="shared" ref="R19" si="1">IF(B19="","","〃")</f>
        <v/>
      </c>
      <c r="S19" s="1041"/>
      <c r="T19" s="1042"/>
      <c r="U19" s="977" t="str">
        <f>IF('2.【演奏曲情報入力シート】'!E61="","",'2.【演奏曲情報入力シート】'!E61)</f>
        <v/>
      </c>
      <c r="V19" s="978"/>
      <c r="W19" s="978"/>
      <c r="X19" s="983" t="str">
        <f>IF('2.【演奏曲情報入力シート】'!C60="","回","１回")</f>
        <v>回</v>
      </c>
      <c r="Y19" s="984"/>
      <c r="Z19" s="985"/>
      <c r="AA19" s="984" t="s">
        <v>81</v>
      </c>
      <c r="AB19" s="984"/>
      <c r="AC19" s="989"/>
      <c r="AD19" s="46"/>
      <c r="AE19" s="991"/>
      <c r="AF19" s="975"/>
      <c r="AG19" s="993"/>
      <c r="AH19" s="1048"/>
      <c r="AI19" s="975"/>
      <c r="AJ19" s="993"/>
      <c r="AK19" s="937"/>
      <c r="AL19" s="1050"/>
      <c r="AM19" s="1050"/>
      <c r="AN19" s="1050"/>
      <c r="AO19" s="1050"/>
      <c r="AP19" s="975"/>
      <c r="AQ19" s="1048"/>
      <c r="AR19" s="993"/>
      <c r="AS19" s="1046"/>
      <c r="AT19" s="936"/>
    </row>
    <row r="20" spans="1:47" ht="19.5" customHeight="1">
      <c r="A20" s="995"/>
      <c r="B20" s="1030"/>
      <c r="C20" s="1031"/>
      <c r="D20" s="1031"/>
      <c r="E20" s="1031"/>
      <c r="F20" s="1032"/>
      <c r="G20" s="1033"/>
      <c r="H20" s="1034"/>
      <c r="I20" s="1035"/>
      <c r="J20" s="1003"/>
      <c r="K20" s="47" t="s">
        <v>101</v>
      </c>
      <c r="L20" s="1036" t="str">
        <f>IF('2.【演奏曲情報入力シート】'!C70="","","("&amp;'2.【演奏曲情報入力シート】'!C70&amp;")")</f>
        <v/>
      </c>
      <c r="M20" s="1037"/>
      <c r="N20" s="1037"/>
      <c r="O20" s="1037"/>
      <c r="P20" s="1037"/>
      <c r="Q20" s="1038"/>
      <c r="R20" s="1043"/>
      <c r="S20" s="1044"/>
      <c r="T20" s="1045"/>
      <c r="U20" s="980"/>
      <c r="V20" s="981"/>
      <c r="W20" s="981"/>
      <c r="X20" s="986"/>
      <c r="Y20" s="987"/>
      <c r="Z20" s="988"/>
      <c r="AA20" s="987"/>
      <c r="AB20" s="987"/>
      <c r="AC20" s="990"/>
      <c r="AD20" s="48"/>
      <c r="AE20" s="992"/>
      <c r="AF20" s="976"/>
      <c r="AG20" s="994"/>
      <c r="AH20" s="1049"/>
      <c r="AI20" s="976"/>
      <c r="AJ20" s="994"/>
      <c r="AK20" s="942"/>
      <c r="AL20" s="1051"/>
      <c r="AM20" s="1051"/>
      <c r="AN20" s="1051"/>
      <c r="AO20" s="1051"/>
      <c r="AP20" s="976"/>
      <c r="AQ20" s="1049"/>
      <c r="AR20" s="994"/>
      <c r="AS20" s="1047"/>
      <c r="AT20" s="936"/>
    </row>
    <row r="21" spans="1:47" ht="19.5" customHeight="1">
      <c r="A21" s="995">
        <v>5</v>
      </c>
      <c r="B21" s="996" t="str">
        <f>IF('2.【演奏曲情報入力シート】'!C74="","",'2.【演奏曲情報入力シート】'!C74)</f>
        <v/>
      </c>
      <c r="C21" s="997"/>
      <c r="D21" s="997"/>
      <c r="E21" s="997"/>
      <c r="F21" s="998"/>
      <c r="G21" s="999"/>
      <c r="H21" s="1000"/>
      <c r="I21" s="1001"/>
      <c r="J21" s="1002" t="s">
        <v>99</v>
      </c>
      <c r="K21" s="45" t="s">
        <v>100</v>
      </c>
      <c r="L21" s="1004" t="str">
        <f>IF('2.【演奏曲情報入力シート】'!C82="","",'2.【演奏曲情報入力シート】'!C82)</f>
        <v/>
      </c>
      <c r="M21" s="1005"/>
      <c r="N21" s="1005"/>
      <c r="O21" s="1005"/>
      <c r="P21" s="1005"/>
      <c r="Q21" s="1006"/>
      <c r="R21" s="1040" t="str">
        <f t="shared" ref="R21" si="2">IF(B21="","","〃")</f>
        <v/>
      </c>
      <c r="S21" s="1041"/>
      <c r="T21" s="1042"/>
      <c r="U21" s="977" t="str">
        <f>IF('2.【演奏曲情報入力シート】'!E75="","",'2.【演奏曲情報入力シート】'!E75)</f>
        <v/>
      </c>
      <c r="V21" s="978"/>
      <c r="W21" s="978"/>
      <c r="X21" s="983" t="str">
        <f>IF('2.【演奏曲情報入力シート】'!C74="","回","１回")</f>
        <v>回</v>
      </c>
      <c r="Y21" s="984"/>
      <c r="Z21" s="985"/>
      <c r="AA21" s="984" t="s">
        <v>81</v>
      </c>
      <c r="AB21" s="984"/>
      <c r="AC21" s="989"/>
      <c r="AD21" s="46"/>
      <c r="AE21" s="991"/>
      <c r="AF21" s="975"/>
      <c r="AG21" s="993"/>
      <c r="AH21" s="1048"/>
      <c r="AI21" s="975"/>
      <c r="AJ21" s="993"/>
      <c r="AK21" s="937"/>
      <c r="AL21" s="1050"/>
      <c r="AM21" s="1050"/>
      <c r="AN21" s="1050"/>
      <c r="AO21" s="1050"/>
      <c r="AP21" s="975"/>
      <c r="AQ21" s="1048"/>
      <c r="AR21" s="993"/>
      <c r="AS21" s="1046"/>
      <c r="AT21" s="936"/>
    </row>
    <row r="22" spans="1:47" ht="19.5" customHeight="1">
      <c r="A22" s="995"/>
      <c r="B22" s="1030"/>
      <c r="C22" s="1031"/>
      <c r="D22" s="1031"/>
      <c r="E22" s="1031"/>
      <c r="F22" s="1032"/>
      <c r="G22" s="1033"/>
      <c r="H22" s="1034"/>
      <c r="I22" s="1035"/>
      <c r="J22" s="1003"/>
      <c r="K22" s="47" t="s">
        <v>101</v>
      </c>
      <c r="L22" s="1036" t="str">
        <f>IF('2.【演奏曲情報入力シート】'!C84="","","("&amp;'2.【演奏曲情報入力シート】'!C84&amp;")")</f>
        <v/>
      </c>
      <c r="M22" s="1037"/>
      <c r="N22" s="1037"/>
      <c r="O22" s="1037"/>
      <c r="P22" s="1037"/>
      <c r="Q22" s="1038"/>
      <c r="R22" s="1043"/>
      <c r="S22" s="1044"/>
      <c r="T22" s="1045"/>
      <c r="U22" s="980"/>
      <c r="V22" s="981"/>
      <c r="W22" s="981"/>
      <c r="X22" s="986"/>
      <c r="Y22" s="987"/>
      <c r="Z22" s="988"/>
      <c r="AA22" s="987"/>
      <c r="AB22" s="987"/>
      <c r="AC22" s="990"/>
      <c r="AD22" s="48"/>
      <c r="AE22" s="992"/>
      <c r="AF22" s="976"/>
      <c r="AG22" s="994"/>
      <c r="AH22" s="1049"/>
      <c r="AI22" s="976"/>
      <c r="AJ22" s="994"/>
      <c r="AK22" s="942"/>
      <c r="AL22" s="1051"/>
      <c r="AM22" s="1051"/>
      <c r="AN22" s="1051"/>
      <c r="AO22" s="1051"/>
      <c r="AP22" s="976"/>
      <c r="AQ22" s="1049"/>
      <c r="AR22" s="994"/>
      <c r="AS22" s="1047"/>
      <c r="AT22" s="936"/>
    </row>
    <row r="23" spans="1:47" ht="19.5" customHeight="1">
      <c r="A23" s="995">
        <v>6</v>
      </c>
      <c r="B23" s="996" t="str">
        <f>IF('2.【演奏曲情報入力シート】'!C88="","",'2.【演奏曲情報入力シート】'!C88)</f>
        <v/>
      </c>
      <c r="C23" s="997"/>
      <c r="D23" s="997"/>
      <c r="E23" s="997"/>
      <c r="F23" s="998"/>
      <c r="G23" s="999"/>
      <c r="H23" s="1000"/>
      <c r="I23" s="1001"/>
      <c r="J23" s="1002" t="s">
        <v>99</v>
      </c>
      <c r="K23" s="45" t="s">
        <v>100</v>
      </c>
      <c r="L23" s="1004" t="str">
        <f>IF('2.【演奏曲情報入力シート】'!C96="","",'2.【演奏曲情報入力シート】'!C96)</f>
        <v/>
      </c>
      <c r="M23" s="1005"/>
      <c r="N23" s="1005"/>
      <c r="O23" s="1005"/>
      <c r="P23" s="1005"/>
      <c r="Q23" s="1006"/>
      <c r="R23" s="1040" t="str">
        <f t="shared" ref="R23" si="3">IF(B23="","","〃")</f>
        <v/>
      </c>
      <c r="S23" s="1041"/>
      <c r="T23" s="1042"/>
      <c r="U23" s="977" t="str">
        <f>IF('2.【演奏曲情報入力シート】'!E89="","",'2.【演奏曲情報入力シート】'!E89)</f>
        <v/>
      </c>
      <c r="V23" s="978"/>
      <c r="W23" s="978"/>
      <c r="X23" s="983" t="str">
        <f>IF('2.【演奏曲情報入力シート】'!C88="","回","１回")</f>
        <v>回</v>
      </c>
      <c r="Y23" s="984"/>
      <c r="Z23" s="985"/>
      <c r="AA23" s="984" t="s">
        <v>81</v>
      </c>
      <c r="AB23" s="984"/>
      <c r="AC23" s="989"/>
      <c r="AD23" s="46"/>
      <c r="AE23" s="991"/>
      <c r="AF23" s="975"/>
      <c r="AG23" s="993"/>
      <c r="AH23" s="1048"/>
      <c r="AI23" s="975"/>
      <c r="AJ23" s="993"/>
      <c r="AK23" s="937"/>
      <c r="AL23" s="1050"/>
      <c r="AM23" s="1050"/>
      <c r="AN23" s="1050"/>
      <c r="AO23" s="1050"/>
      <c r="AP23" s="975"/>
      <c r="AQ23" s="1048"/>
      <c r="AR23" s="993"/>
      <c r="AS23" s="1046"/>
      <c r="AT23" s="936"/>
    </row>
    <row r="24" spans="1:47" ht="19.5" customHeight="1">
      <c r="A24" s="995"/>
      <c r="B24" s="1030"/>
      <c r="C24" s="1031"/>
      <c r="D24" s="1031"/>
      <c r="E24" s="1031"/>
      <c r="F24" s="1032"/>
      <c r="G24" s="1033"/>
      <c r="H24" s="1034"/>
      <c r="I24" s="1035"/>
      <c r="J24" s="1003"/>
      <c r="K24" s="47" t="s">
        <v>101</v>
      </c>
      <c r="L24" s="1036" t="str">
        <f>IF('2.【演奏曲情報入力シート】'!C98="","","("&amp;'2.【演奏曲情報入力シート】'!C98&amp;")")</f>
        <v/>
      </c>
      <c r="M24" s="1037"/>
      <c r="N24" s="1037"/>
      <c r="O24" s="1037"/>
      <c r="P24" s="1037"/>
      <c r="Q24" s="1038"/>
      <c r="R24" s="1043"/>
      <c r="S24" s="1044"/>
      <c r="T24" s="1045"/>
      <c r="U24" s="980"/>
      <c r="V24" s="981"/>
      <c r="W24" s="981"/>
      <c r="X24" s="986"/>
      <c r="Y24" s="987"/>
      <c r="Z24" s="988"/>
      <c r="AA24" s="987"/>
      <c r="AB24" s="987"/>
      <c r="AC24" s="990"/>
      <c r="AD24" s="48"/>
      <c r="AE24" s="992"/>
      <c r="AF24" s="976"/>
      <c r="AG24" s="994"/>
      <c r="AH24" s="1049"/>
      <c r="AI24" s="976"/>
      <c r="AJ24" s="994"/>
      <c r="AK24" s="942"/>
      <c r="AL24" s="1051"/>
      <c r="AM24" s="1051"/>
      <c r="AN24" s="1051"/>
      <c r="AO24" s="1051"/>
      <c r="AP24" s="976"/>
      <c r="AQ24" s="1049"/>
      <c r="AR24" s="994"/>
      <c r="AS24" s="1047"/>
      <c r="AT24" s="936"/>
      <c r="AU24" s="50"/>
    </row>
    <row r="25" spans="1:47" ht="19.5" customHeight="1">
      <c r="A25" s="995">
        <v>7</v>
      </c>
      <c r="B25" s="996"/>
      <c r="C25" s="997"/>
      <c r="D25" s="997"/>
      <c r="E25" s="997"/>
      <c r="F25" s="998"/>
      <c r="G25" s="999"/>
      <c r="H25" s="1000"/>
      <c r="I25" s="1001"/>
      <c r="J25" s="1002" t="s">
        <v>99</v>
      </c>
      <c r="K25" s="45" t="s">
        <v>100</v>
      </c>
      <c r="L25" s="1004"/>
      <c r="M25" s="1005"/>
      <c r="N25" s="1005"/>
      <c r="O25" s="1005"/>
      <c r="P25" s="1005"/>
      <c r="Q25" s="1006"/>
      <c r="R25" s="1040"/>
      <c r="S25" s="1041"/>
      <c r="T25" s="1042"/>
      <c r="U25" s="977"/>
      <c r="V25" s="978"/>
      <c r="W25" s="978"/>
      <c r="X25" s="983" t="s">
        <v>81</v>
      </c>
      <c r="Y25" s="984"/>
      <c r="Z25" s="985"/>
      <c r="AA25" s="984" t="s">
        <v>81</v>
      </c>
      <c r="AB25" s="984"/>
      <c r="AC25" s="989"/>
      <c r="AD25" s="46"/>
      <c r="AE25" s="991"/>
      <c r="AF25" s="975"/>
      <c r="AG25" s="993"/>
      <c r="AH25" s="1048"/>
      <c r="AI25" s="975"/>
      <c r="AJ25" s="993"/>
      <c r="AK25" s="937"/>
      <c r="AL25" s="1050"/>
      <c r="AM25" s="1050"/>
      <c r="AN25" s="1050"/>
      <c r="AO25" s="1050"/>
      <c r="AP25" s="975"/>
      <c r="AQ25" s="1048"/>
      <c r="AR25" s="993"/>
      <c r="AS25" s="1046"/>
      <c r="AT25" s="936"/>
    </row>
    <row r="26" spans="1:47" ht="19.5" customHeight="1">
      <c r="A26" s="995"/>
      <c r="B26" s="1030"/>
      <c r="C26" s="1031"/>
      <c r="D26" s="1031"/>
      <c r="E26" s="1031"/>
      <c r="F26" s="1032"/>
      <c r="G26" s="1033"/>
      <c r="H26" s="1034"/>
      <c r="I26" s="1035"/>
      <c r="J26" s="1003"/>
      <c r="K26" s="47" t="s">
        <v>101</v>
      </c>
      <c r="L26" s="1036"/>
      <c r="M26" s="1037"/>
      <c r="N26" s="1037"/>
      <c r="O26" s="1037"/>
      <c r="P26" s="1037"/>
      <c r="Q26" s="1038"/>
      <c r="R26" s="1043"/>
      <c r="S26" s="1044"/>
      <c r="T26" s="1045"/>
      <c r="U26" s="980"/>
      <c r="V26" s="981"/>
      <c r="W26" s="981"/>
      <c r="X26" s="986"/>
      <c r="Y26" s="987"/>
      <c r="Z26" s="988"/>
      <c r="AA26" s="987"/>
      <c r="AB26" s="987"/>
      <c r="AC26" s="990"/>
      <c r="AD26" s="48"/>
      <c r="AE26" s="992"/>
      <c r="AF26" s="976"/>
      <c r="AG26" s="994"/>
      <c r="AH26" s="1049"/>
      <c r="AI26" s="976"/>
      <c r="AJ26" s="994"/>
      <c r="AK26" s="942"/>
      <c r="AL26" s="1051"/>
      <c r="AM26" s="1051"/>
      <c r="AN26" s="1051"/>
      <c r="AO26" s="1051"/>
      <c r="AP26" s="976"/>
      <c r="AQ26" s="1049"/>
      <c r="AR26" s="994"/>
      <c r="AS26" s="1047"/>
      <c r="AT26" s="936"/>
    </row>
    <row r="27" spans="1:47" ht="19.5" customHeight="1">
      <c r="A27" s="995">
        <v>8</v>
      </c>
      <c r="B27" s="996"/>
      <c r="C27" s="997"/>
      <c r="D27" s="997"/>
      <c r="E27" s="997"/>
      <c r="F27" s="998"/>
      <c r="G27" s="999"/>
      <c r="H27" s="1000"/>
      <c r="I27" s="1001"/>
      <c r="J27" s="1002" t="s">
        <v>99</v>
      </c>
      <c r="K27" s="45" t="s">
        <v>100</v>
      </c>
      <c r="L27" s="1004"/>
      <c r="M27" s="1005"/>
      <c r="N27" s="1005"/>
      <c r="O27" s="1005"/>
      <c r="P27" s="1005"/>
      <c r="Q27" s="1006"/>
      <c r="R27" s="1040"/>
      <c r="S27" s="1041"/>
      <c r="T27" s="1042"/>
      <c r="U27" s="977"/>
      <c r="V27" s="978"/>
      <c r="W27" s="979"/>
      <c r="X27" s="983" t="s">
        <v>81</v>
      </c>
      <c r="Y27" s="984"/>
      <c r="Z27" s="985"/>
      <c r="AA27" s="984" t="s">
        <v>81</v>
      </c>
      <c r="AB27" s="984"/>
      <c r="AC27" s="989"/>
      <c r="AD27" s="46"/>
      <c r="AE27" s="991"/>
      <c r="AF27" s="975"/>
      <c r="AG27" s="993"/>
      <c r="AH27" s="1048"/>
      <c r="AI27" s="975"/>
      <c r="AJ27" s="993"/>
      <c r="AK27" s="937"/>
      <c r="AL27" s="1050"/>
      <c r="AM27" s="1050"/>
      <c r="AN27" s="1050"/>
      <c r="AO27" s="1050"/>
      <c r="AP27" s="975"/>
      <c r="AQ27" s="1048"/>
      <c r="AR27" s="993"/>
      <c r="AS27" s="1046"/>
      <c r="AT27" s="936"/>
    </row>
    <row r="28" spans="1:47" ht="19.5" customHeight="1">
      <c r="A28" s="995"/>
      <c r="B28" s="1030"/>
      <c r="C28" s="1031"/>
      <c r="D28" s="1031"/>
      <c r="E28" s="1031"/>
      <c r="F28" s="1032"/>
      <c r="G28" s="1033"/>
      <c r="H28" s="1034"/>
      <c r="I28" s="1035"/>
      <c r="J28" s="1003"/>
      <c r="K28" s="47" t="s">
        <v>101</v>
      </c>
      <c r="L28" s="1036"/>
      <c r="M28" s="1037"/>
      <c r="N28" s="1037"/>
      <c r="O28" s="1037"/>
      <c r="P28" s="1037"/>
      <c r="Q28" s="1038"/>
      <c r="R28" s="1043"/>
      <c r="S28" s="1044"/>
      <c r="T28" s="1045"/>
      <c r="U28" s="980"/>
      <c r="V28" s="981"/>
      <c r="W28" s="982"/>
      <c r="X28" s="986"/>
      <c r="Y28" s="987"/>
      <c r="Z28" s="988"/>
      <c r="AA28" s="987"/>
      <c r="AB28" s="987"/>
      <c r="AC28" s="990"/>
      <c r="AD28" s="48"/>
      <c r="AE28" s="992"/>
      <c r="AF28" s="976"/>
      <c r="AG28" s="994"/>
      <c r="AH28" s="1049"/>
      <c r="AI28" s="976"/>
      <c r="AJ28" s="994"/>
      <c r="AK28" s="942"/>
      <c r="AL28" s="1051"/>
      <c r="AM28" s="1051"/>
      <c r="AN28" s="1051"/>
      <c r="AO28" s="1051"/>
      <c r="AP28" s="976"/>
      <c r="AQ28" s="1049"/>
      <c r="AR28" s="994"/>
      <c r="AS28" s="1047"/>
      <c r="AT28" s="936"/>
    </row>
    <row r="29" spans="1:47" ht="19.5" customHeight="1">
      <c r="A29" s="995">
        <v>9</v>
      </c>
      <c r="B29" s="996"/>
      <c r="C29" s="997"/>
      <c r="D29" s="997"/>
      <c r="E29" s="997"/>
      <c r="F29" s="998"/>
      <c r="G29" s="999"/>
      <c r="H29" s="1000"/>
      <c r="I29" s="1001"/>
      <c r="J29" s="1002" t="s">
        <v>99</v>
      </c>
      <c r="K29" s="45" t="s">
        <v>100</v>
      </c>
      <c r="L29" s="1004"/>
      <c r="M29" s="1005"/>
      <c r="N29" s="1005"/>
      <c r="O29" s="1005"/>
      <c r="P29" s="1005"/>
      <c r="Q29" s="1006"/>
      <c r="R29" s="1040"/>
      <c r="S29" s="1041"/>
      <c r="T29" s="1042"/>
      <c r="U29" s="977"/>
      <c r="V29" s="978"/>
      <c r="W29" s="979"/>
      <c r="X29" s="983" t="s">
        <v>81</v>
      </c>
      <c r="Y29" s="984"/>
      <c r="Z29" s="985"/>
      <c r="AA29" s="984" t="s">
        <v>81</v>
      </c>
      <c r="AB29" s="984"/>
      <c r="AC29" s="989"/>
      <c r="AD29" s="46"/>
      <c r="AE29" s="991"/>
      <c r="AF29" s="975"/>
      <c r="AG29" s="993"/>
      <c r="AH29" s="1048"/>
      <c r="AI29" s="975"/>
      <c r="AJ29" s="993"/>
      <c r="AK29" s="937"/>
      <c r="AL29" s="1050"/>
      <c r="AM29" s="1050"/>
      <c r="AN29" s="1050"/>
      <c r="AO29" s="1050"/>
      <c r="AP29" s="975"/>
      <c r="AQ29" s="1048"/>
      <c r="AR29" s="993"/>
      <c r="AS29" s="1046"/>
      <c r="AT29" s="936"/>
    </row>
    <row r="30" spans="1:47" ht="19.5" customHeight="1">
      <c r="A30" s="995"/>
      <c r="B30" s="1030"/>
      <c r="C30" s="1031"/>
      <c r="D30" s="1031"/>
      <c r="E30" s="1031"/>
      <c r="F30" s="1032"/>
      <c r="G30" s="1033"/>
      <c r="H30" s="1034"/>
      <c r="I30" s="1035"/>
      <c r="J30" s="1003"/>
      <c r="K30" s="47" t="s">
        <v>101</v>
      </c>
      <c r="L30" s="1036"/>
      <c r="M30" s="1037"/>
      <c r="N30" s="1037"/>
      <c r="O30" s="1037"/>
      <c r="P30" s="1037"/>
      <c r="Q30" s="1038"/>
      <c r="R30" s="1043"/>
      <c r="S30" s="1044"/>
      <c r="T30" s="1045"/>
      <c r="U30" s="980"/>
      <c r="V30" s="981"/>
      <c r="W30" s="982"/>
      <c r="X30" s="986"/>
      <c r="Y30" s="987"/>
      <c r="Z30" s="988"/>
      <c r="AA30" s="987"/>
      <c r="AB30" s="987"/>
      <c r="AC30" s="990"/>
      <c r="AD30" s="48"/>
      <c r="AE30" s="992"/>
      <c r="AF30" s="976"/>
      <c r="AG30" s="994"/>
      <c r="AH30" s="1049"/>
      <c r="AI30" s="976"/>
      <c r="AJ30" s="994"/>
      <c r="AK30" s="942"/>
      <c r="AL30" s="1051"/>
      <c r="AM30" s="1051"/>
      <c r="AN30" s="1051"/>
      <c r="AO30" s="1051"/>
      <c r="AP30" s="976"/>
      <c r="AQ30" s="1049"/>
      <c r="AR30" s="994"/>
      <c r="AS30" s="1047"/>
      <c r="AT30" s="936"/>
    </row>
    <row r="31" spans="1:47" ht="19.5" customHeight="1">
      <c r="A31" s="1052">
        <v>10</v>
      </c>
      <c r="B31" s="996"/>
      <c r="C31" s="997"/>
      <c r="D31" s="997"/>
      <c r="E31" s="997"/>
      <c r="F31" s="998"/>
      <c r="G31" s="999"/>
      <c r="H31" s="1000"/>
      <c r="I31" s="1001"/>
      <c r="J31" s="1002" t="s">
        <v>99</v>
      </c>
      <c r="K31" s="45" t="s">
        <v>100</v>
      </c>
      <c r="L31" s="1004"/>
      <c r="M31" s="1005"/>
      <c r="N31" s="1005"/>
      <c r="O31" s="1005"/>
      <c r="P31" s="1005"/>
      <c r="Q31" s="1006"/>
      <c r="R31" s="1040"/>
      <c r="S31" s="1041"/>
      <c r="T31" s="1042"/>
      <c r="U31" s="977"/>
      <c r="V31" s="978"/>
      <c r="W31" s="979"/>
      <c r="X31" s="983" t="s">
        <v>81</v>
      </c>
      <c r="Y31" s="984"/>
      <c r="Z31" s="985"/>
      <c r="AA31" s="984" t="s">
        <v>81</v>
      </c>
      <c r="AB31" s="984"/>
      <c r="AC31" s="989"/>
      <c r="AD31" s="46"/>
      <c r="AE31" s="991"/>
      <c r="AF31" s="975"/>
      <c r="AG31" s="993"/>
      <c r="AH31" s="1048"/>
      <c r="AI31" s="975"/>
      <c r="AJ31" s="993"/>
      <c r="AK31" s="937"/>
      <c r="AL31" s="1050"/>
      <c r="AM31" s="1050"/>
      <c r="AN31" s="1050"/>
      <c r="AO31" s="1050"/>
      <c r="AP31" s="975"/>
      <c r="AQ31" s="1048"/>
      <c r="AR31" s="993"/>
      <c r="AS31" s="1046"/>
      <c r="AT31" s="936"/>
    </row>
    <row r="32" spans="1:47" ht="19.5" customHeight="1" thickBot="1">
      <c r="A32" s="1053"/>
      <c r="B32" s="1058"/>
      <c r="C32" s="1059"/>
      <c r="D32" s="1059"/>
      <c r="E32" s="1059"/>
      <c r="F32" s="1060"/>
      <c r="G32" s="1061"/>
      <c r="H32" s="1062"/>
      <c r="I32" s="1063"/>
      <c r="J32" s="1054"/>
      <c r="K32" s="51" t="s">
        <v>101</v>
      </c>
      <c r="L32" s="1064"/>
      <c r="M32" s="1065"/>
      <c r="N32" s="1065"/>
      <c r="O32" s="1065"/>
      <c r="P32" s="1065"/>
      <c r="Q32" s="1066"/>
      <c r="R32" s="1055"/>
      <c r="S32" s="1056"/>
      <c r="T32" s="1057"/>
      <c r="U32" s="1072"/>
      <c r="V32" s="1073"/>
      <c r="W32" s="1074"/>
      <c r="X32" s="1075"/>
      <c r="Y32" s="1076"/>
      <c r="Z32" s="1077"/>
      <c r="AA32" s="987"/>
      <c r="AB32" s="987"/>
      <c r="AC32" s="990"/>
      <c r="AD32" s="52"/>
      <c r="AE32" s="992"/>
      <c r="AF32" s="976"/>
      <c r="AG32" s="994"/>
      <c r="AH32" s="1049"/>
      <c r="AI32" s="976"/>
      <c r="AJ32" s="994"/>
      <c r="AK32" s="942"/>
      <c r="AL32" s="1051"/>
      <c r="AM32" s="1051"/>
      <c r="AN32" s="1051"/>
      <c r="AO32" s="1051"/>
      <c r="AP32" s="976"/>
      <c r="AQ32" s="1049"/>
      <c r="AR32" s="994"/>
      <c r="AS32" s="1047"/>
      <c r="AT32" s="936"/>
    </row>
    <row r="33" spans="5:46" ht="19.149999999999999" customHeight="1" thickTop="1">
      <c r="I33" s="1067" t="s">
        <v>102</v>
      </c>
      <c r="J33" s="1067"/>
      <c r="K33" s="1067"/>
      <c r="L33" s="1067"/>
      <c r="M33" s="1067"/>
      <c r="N33" s="1067"/>
      <c r="O33" s="1067"/>
      <c r="P33" s="1067"/>
      <c r="Q33" s="1067"/>
      <c r="R33" s="1067"/>
      <c r="T33" s="1068" t="s">
        <v>103</v>
      </c>
      <c r="U33" s="929"/>
      <c r="V33" s="929"/>
      <c r="W33" s="929"/>
      <c r="X33" s="929"/>
      <c r="Y33" s="930"/>
      <c r="Z33" s="893"/>
      <c r="AA33" s="1069"/>
      <c r="AB33" s="1070"/>
      <c r="AC33" s="1071"/>
      <c r="AD33" s="53"/>
      <c r="AE33" s="54"/>
      <c r="AF33" s="55"/>
      <c r="AG33" s="53"/>
      <c r="AH33" s="54"/>
      <c r="AI33" s="55"/>
      <c r="AJ33" s="53"/>
      <c r="AK33" s="56">
        <v>9</v>
      </c>
      <c r="AL33" s="57">
        <v>9</v>
      </c>
      <c r="AM33" s="57">
        <v>9</v>
      </c>
      <c r="AN33" s="57">
        <v>9</v>
      </c>
      <c r="AO33" s="57">
        <v>9</v>
      </c>
      <c r="AP33" s="57">
        <v>9</v>
      </c>
      <c r="AQ33" s="57">
        <v>9</v>
      </c>
      <c r="AR33" s="58">
        <v>9</v>
      </c>
      <c r="AS33" s="59"/>
    </row>
    <row r="34" spans="5:46" ht="19.149999999999999" customHeight="1" thickBot="1">
      <c r="E34" s="49"/>
      <c r="J34" s="1078" t="s">
        <v>104</v>
      </c>
      <c r="K34" s="1079"/>
      <c r="L34" s="60"/>
      <c r="M34" s="61"/>
      <c r="N34" s="60"/>
      <c r="O34" s="61"/>
      <c r="P34" s="60"/>
      <c r="Q34" s="61"/>
      <c r="R34" s="41"/>
      <c r="T34" s="1080" t="s">
        <v>105</v>
      </c>
      <c r="U34" s="1081"/>
      <c r="V34" s="1081"/>
      <c r="W34" s="1081"/>
      <c r="X34" s="1081"/>
      <c r="Y34" s="1082"/>
      <c r="Z34" s="1083"/>
      <c r="AA34" s="1084"/>
      <c r="AB34" s="1085"/>
      <c r="AC34" s="1084"/>
      <c r="AD34" s="53"/>
      <c r="AE34" s="54"/>
      <c r="AF34" s="55"/>
      <c r="AG34" s="53"/>
      <c r="AH34" s="54"/>
      <c r="AI34" s="55"/>
      <c r="AJ34" s="53"/>
      <c r="AK34" s="1086" t="s">
        <v>106</v>
      </c>
      <c r="AL34" s="1087"/>
      <c r="AM34" s="1087"/>
      <c r="AN34" s="1087"/>
      <c r="AO34" s="1087"/>
      <c r="AP34" s="1087"/>
      <c r="AQ34" s="1087"/>
      <c r="AR34" s="1087"/>
      <c r="AS34" s="1087"/>
      <c r="AT34" s="62"/>
    </row>
    <row r="35" spans="5:46" ht="19.149999999999999" customHeight="1" thickBot="1">
      <c r="J35" s="1088" t="s">
        <v>107</v>
      </c>
      <c r="K35" s="1089"/>
      <c r="L35" s="1090" t="s">
        <v>108</v>
      </c>
      <c r="M35" s="1091"/>
      <c r="N35" s="1092"/>
      <c r="O35" s="63"/>
      <c r="P35" s="64"/>
      <c r="Q35" s="65"/>
      <c r="R35" s="66"/>
      <c r="T35" s="1093" t="s">
        <v>109</v>
      </c>
      <c r="U35" s="1094"/>
      <c r="V35" s="1094"/>
      <c r="W35" s="1094"/>
      <c r="X35" s="1094"/>
      <c r="Y35" s="1095"/>
      <c r="Z35" s="1096"/>
      <c r="AA35" s="1097"/>
      <c r="AB35" s="1098"/>
      <c r="AC35" s="1097"/>
      <c r="AD35" s="53"/>
      <c r="AE35" s="54"/>
      <c r="AF35" s="55"/>
      <c r="AG35" s="53"/>
      <c r="AH35" s="54"/>
      <c r="AI35" s="55"/>
      <c r="AJ35" s="67"/>
      <c r="AK35" s="68"/>
      <c r="AL35" s="69"/>
      <c r="AM35" s="69"/>
      <c r="AN35" s="69"/>
      <c r="AO35" s="69"/>
      <c r="AP35" s="69"/>
      <c r="AQ35" s="69"/>
      <c r="AR35" s="69"/>
      <c r="AS35" s="69"/>
      <c r="AT35" s="70"/>
    </row>
    <row r="36" spans="5:46" ht="19.899999999999999" customHeight="1"/>
    <row r="37" spans="5:46" ht="19.899999999999999" customHeight="1"/>
    <row r="38" spans="5:46" ht="19.899999999999999" customHeight="1"/>
    <row r="39" spans="5:46" ht="19.899999999999999" customHeight="1"/>
    <row r="40" spans="5:46" ht="19.899999999999999" customHeight="1"/>
  </sheetData>
  <sheetProtection algorithmName="SHA-512" hashValue="mWZVMamKLABOWcII2Uj13SdEgJMfsF3njPcZKRmRWovdmgCfRUDjtVFedAl0rVzux9W4bhOpo36FlWdGw2a5bQ==" saltValue="v1CEP8jsaCsUK68Bn+clTA==" spinCount="100000" sheet="1" objects="1" scenarios="1" selectLockedCells="1"/>
  <mergeCells count="332">
    <mergeCell ref="J34:K34"/>
    <mergeCell ref="T34:Y34"/>
    <mergeCell ref="Z34:AA34"/>
    <mergeCell ref="AB34:AC34"/>
    <mergeCell ref="AK34:AS34"/>
    <mergeCell ref="J35:K35"/>
    <mergeCell ref="L35:N35"/>
    <mergeCell ref="T35:Y35"/>
    <mergeCell ref="Z35:AA35"/>
    <mergeCell ref="AB35:AC35"/>
    <mergeCell ref="AT31:AT32"/>
    <mergeCell ref="B32:F32"/>
    <mergeCell ref="G32:I32"/>
    <mergeCell ref="L32:Q32"/>
    <mergeCell ref="I33:R33"/>
    <mergeCell ref="T33:Y33"/>
    <mergeCell ref="Z33:AA33"/>
    <mergeCell ref="AB33:AC33"/>
    <mergeCell ref="AN31:AN32"/>
    <mergeCell ref="AO31:AO32"/>
    <mergeCell ref="AP31:AP32"/>
    <mergeCell ref="AQ31:AQ32"/>
    <mergeCell ref="AR31:AR32"/>
    <mergeCell ref="AS31:AS32"/>
    <mergeCell ref="AH31:AH32"/>
    <mergeCell ref="AI31:AI32"/>
    <mergeCell ref="AJ31:AJ32"/>
    <mergeCell ref="AK31:AK32"/>
    <mergeCell ref="AL31:AL32"/>
    <mergeCell ref="AM31:AM32"/>
    <mergeCell ref="U31:W32"/>
    <mergeCell ref="X31:Z32"/>
    <mergeCell ref="AA31:AC32"/>
    <mergeCell ref="AE31:AE32"/>
    <mergeCell ref="AF31:AF32"/>
    <mergeCell ref="AG31:AG32"/>
    <mergeCell ref="AT29:AT30"/>
    <mergeCell ref="B30:F30"/>
    <mergeCell ref="G30:I30"/>
    <mergeCell ref="L30:Q30"/>
    <mergeCell ref="A31:A32"/>
    <mergeCell ref="B31:F31"/>
    <mergeCell ref="G31:I31"/>
    <mergeCell ref="J31:J32"/>
    <mergeCell ref="L31:Q31"/>
    <mergeCell ref="R31:T32"/>
    <mergeCell ref="AN29:AN30"/>
    <mergeCell ref="AO29:AO30"/>
    <mergeCell ref="AP29:AP30"/>
    <mergeCell ref="AQ29:AQ30"/>
    <mergeCell ref="AR29:AR30"/>
    <mergeCell ref="AS29:AS30"/>
    <mergeCell ref="AH29:AH30"/>
    <mergeCell ref="AI29:AI30"/>
    <mergeCell ref="AJ29:AJ30"/>
    <mergeCell ref="AK29:AK30"/>
    <mergeCell ref="AL29:AL30"/>
    <mergeCell ref="AM29:AM30"/>
    <mergeCell ref="AE29:AE30"/>
    <mergeCell ref="AF29:AF30"/>
    <mergeCell ref="AG29:AG30"/>
    <mergeCell ref="AT27:AT28"/>
    <mergeCell ref="B28:F28"/>
    <mergeCell ref="G28:I28"/>
    <mergeCell ref="L28:Q28"/>
    <mergeCell ref="AQ27:AQ28"/>
    <mergeCell ref="AR27:AR28"/>
    <mergeCell ref="AS27:AS28"/>
    <mergeCell ref="A29:A30"/>
    <mergeCell ref="B29:F29"/>
    <mergeCell ref="G29:I29"/>
    <mergeCell ref="J29:J30"/>
    <mergeCell ref="L29:Q29"/>
    <mergeCell ref="R29:T30"/>
    <mergeCell ref="AN27:AN28"/>
    <mergeCell ref="AO27:AO28"/>
    <mergeCell ref="AP27:AP28"/>
    <mergeCell ref="AH27:AH28"/>
    <mergeCell ref="AI27:AI28"/>
    <mergeCell ref="AJ27:AJ28"/>
    <mergeCell ref="AK27:AK28"/>
    <mergeCell ref="AL27:AL28"/>
    <mergeCell ref="AM27:AM28"/>
    <mergeCell ref="U27:W28"/>
    <mergeCell ref="X27:Z28"/>
    <mergeCell ref="AA27:AC28"/>
    <mergeCell ref="AE27:AE28"/>
    <mergeCell ref="AF27:AF28"/>
    <mergeCell ref="AG27:AG28"/>
    <mergeCell ref="U29:W30"/>
    <mergeCell ref="X29:Z30"/>
    <mergeCell ref="AA29:AC30"/>
    <mergeCell ref="AT25:AT26"/>
    <mergeCell ref="B26:F26"/>
    <mergeCell ref="G26:I26"/>
    <mergeCell ref="L26:Q26"/>
    <mergeCell ref="A27:A28"/>
    <mergeCell ref="B27:F27"/>
    <mergeCell ref="G27:I27"/>
    <mergeCell ref="J27:J28"/>
    <mergeCell ref="L27:Q27"/>
    <mergeCell ref="R27:T28"/>
    <mergeCell ref="AN25:AN26"/>
    <mergeCell ref="AO25:AO26"/>
    <mergeCell ref="AP25:AP26"/>
    <mergeCell ref="AQ25:AQ26"/>
    <mergeCell ref="AR25:AR26"/>
    <mergeCell ref="AS25:AS26"/>
    <mergeCell ref="AH25:AH26"/>
    <mergeCell ref="AI25:AI26"/>
    <mergeCell ref="AJ25:AJ26"/>
    <mergeCell ref="AK25:AK26"/>
    <mergeCell ref="AL25:AL26"/>
    <mergeCell ref="AM25:AM26"/>
    <mergeCell ref="U25:W26"/>
    <mergeCell ref="X25:Z26"/>
    <mergeCell ref="AA25:AC26"/>
    <mergeCell ref="AE25:AE26"/>
    <mergeCell ref="AF25:AF26"/>
    <mergeCell ref="AG25:AG26"/>
    <mergeCell ref="AT23:AT24"/>
    <mergeCell ref="B24:F24"/>
    <mergeCell ref="G24:I24"/>
    <mergeCell ref="L24:Q24"/>
    <mergeCell ref="A25:A26"/>
    <mergeCell ref="B25:F25"/>
    <mergeCell ref="G25:I25"/>
    <mergeCell ref="J25:J26"/>
    <mergeCell ref="L25:Q25"/>
    <mergeCell ref="R25:T26"/>
    <mergeCell ref="AN23:AN24"/>
    <mergeCell ref="AO23:AO24"/>
    <mergeCell ref="AP23:AP24"/>
    <mergeCell ref="AQ23:AQ24"/>
    <mergeCell ref="AR23:AR24"/>
    <mergeCell ref="AS23:AS24"/>
    <mergeCell ref="AH23:AH24"/>
    <mergeCell ref="AI23:AI24"/>
    <mergeCell ref="AJ23:AJ24"/>
    <mergeCell ref="AK23:AK24"/>
    <mergeCell ref="AL23:AL24"/>
    <mergeCell ref="AM23:AM24"/>
    <mergeCell ref="U23:W24"/>
    <mergeCell ref="X23:Z24"/>
    <mergeCell ref="AA23:AC24"/>
    <mergeCell ref="AE23:AE24"/>
    <mergeCell ref="AF23:AF24"/>
    <mergeCell ref="AG23:AG24"/>
    <mergeCell ref="AT21:AT22"/>
    <mergeCell ref="AN21:AN22"/>
    <mergeCell ref="AO21:AO22"/>
    <mergeCell ref="AP21:AP22"/>
    <mergeCell ref="AQ21:AQ22"/>
    <mergeCell ref="AR21:AR22"/>
    <mergeCell ref="AS21:AS22"/>
    <mergeCell ref="AH21:AH22"/>
    <mergeCell ref="AI21:AI22"/>
    <mergeCell ref="AJ21:AJ22"/>
    <mergeCell ref="AK21:AK22"/>
    <mergeCell ref="AL21:AL22"/>
    <mergeCell ref="AM21:AM22"/>
    <mergeCell ref="U21:W22"/>
    <mergeCell ref="X21:Z22"/>
    <mergeCell ref="AA21:AC22"/>
    <mergeCell ref="B22:F22"/>
    <mergeCell ref="G22:I22"/>
    <mergeCell ref="L22:Q22"/>
    <mergeCell ref="A23:A24"/>
    <mergeCell ref="B23:F23"/>
    <mergeCell ref="G23:I23"/>
    <mergeCell ref="J23:J24"/>
    <mergeCell ref="L23:Q23"/>
    <mergeCell ref="R23:T24"/>
    <mergeCell ref="AE21:AE22"/>
    <mergeCell ref="AF21:AF22"/>
    <mergeCell ref="AG21:AG22"/>
    <mergeCell ref="AT19:AT20"/>
    <mergeCell ref="B20:F20"/>
    <mergeCell ref="G20:I20"/>
    <mergeCell ref="L20:Q20"/>
    <mergeCell ref="A21:A22"/>
    <mergeCell ref="B21:F21"/>
    <mergeCell ref="G21:I21"/>
    <mergeCell ref="J21:J22"/>
    <mergeCell ref="L21:Q21"/>
    <mergeCell ref="R21:T22"/>
    <mergeCell ref="AN19:AN20"/>
    <mergeCell ref="AO19:AO20"/>
    <mergeCell ref="AP19:AP20"/>
    <mergeCell ref="AQ19:AQ20"/>
    <mergeCell ref="AR19:AR20"/>
    <mergeCell ref="AS19:AS20"/>
    <mergeCell ref="AH19:AH20"/>
    <mergeCell ref="AI19:AI20"/>
    <mergeCell ref="AJ19:AJ20"/>
    <mergeCell ref="AK19:AK20"/>
    <mergeCell ref="AL19:AL20"/>
    <mergeCell ref="AA19:AC20"/>
    <mergeCell ref="AE19:AE20"/>
    <mergeCell ref="AF19:AF20"/>
    <mergeCell ref="AG19:AG20"/>
    <mergeCell ref="AT17:AT18"/>
    <mergeCell ref="B18:F18"/>
    <mergeCell ref="G18:I18"/>
    <mergeCell ref="L18:Q18"/>
    <mergeCell ref="AQ17:AQ18"/>
    <mergeCell ref="AR17:AR18"/>
    <mergeCell ref="AS17:AS18"/>
    <mergeCell ref="A19:A20"/>
    <mergeCell ref="B19:F19"/>
    <mergeCell ref="G19:I19"/>
    <mergeCell ref="J19:J20"/>
    <mergeCell ref="L19:Q19"/>
    <mergeCell ref="R19:T20"/>
    <mergeCell ref="AN17:AN18"/>
    <mergeCell ref="AO17:AO18"/>
    <mergeCell ref="AP17:AP18"/>
    <mergeCell ref="AH17:AH18"/>
    <mergeCell ref="AI17:AI18"/>
    <mergeCell ref="AJ17:AJ18"/>
    <mergeCell ref="AK17:AK18"/>
    <mergeCell ref="AL17:AL18"/>
    <mergeCell ref="AM17:AM18"/>
    <mergeCell ref="U17:W18"/>
    <mergeCell ref="X17:Z18"/>
    <mergeCell ref="AA17:AC18"/>
    <mergeCell ref="AE17:AE18"/>
    <mergeCell ref="AF17:AF18"/>
    <mergeCell ref="AG17:AG18"/>
    <mergeCell ref="AM19:AM20"/>
    <mergeCell ref="U19:W20"/>
    <mergeCell ref="X19:Z20"/>
    <mergeCell ref="AT15:AT16"/>
    <mergeCell ref="B16:F16"/>
    <mergeCell ref="G16:I16"/>
    <mergeCell ref="L16:Q16"/>
    <mergeCell ref="A17:A18"/>
    <mergeCell ref="B17:F17"/>
    <mergeCell ref="G17:I17"/>
    <mergeCell ref="J17:J18"/>
    <mergeCell ref="L17:Q17"/>
    <mergeCell ref="R17:T18"/>
    <mergeCell ref="AN15:AN16"/>
    <mergeCell ref="AO15:AO16"/>
    <mergeCell ref="AP15:AP16"/>
    <mergeCell ref="AQ15:AQ16"/>
    <mergeCell ref="AR15:AR16"/>
    <mergeCell ref="AS15:AS16"/>
    <mergeCell ref="AH15:AH16"/>
    <mergeCell ref="AI15:AI16"/>
    <mergeCell ref="AJ15:AJ16"/>
    <mergeCell ref="AK15:AK16"/>
    <mergeCell ref="AL15:AL16"/>
    <mergeCell ref="AM15:AM16"/>
    <mergeCell ref="U15:W16"/>
    <mergeCell ref="X15:Z16"/>
    <mergeCell ref="AA15:AC16"/>
    <mergeCell ref="AE15:AE16"/>
    <mergeCell ref="AF15:AF16"/>
    <mergeCell ref="AG15:AG16"/>
    <mergeCell ref="AT13:AT14"/>
    <mergeCell ref="B14:F14"/>
    <mergeCell ref="G14:I14"/>
    <mergeCell ref="L14:Q14"/>
    <mergeCell ref="A15:A16"/>
    <mergeCell ref="B15:F15"/>
    <mergeCell ref="G15:I15"/>
    <mergeCell ref="J15:J16"/>
    <mergeCell ref="L15:Q15"/>
    <mergeCell ref="R15:T16"/>
    <mergeCell ref="AN13:AN14"/>
    <mergeCell ref="AO13:AO14"/>
    <mergeCell ref="AP13:AP14"/>
    <mergeCell ref="AQ13:AQ14"/>
    <mergeCell ref="AR13:AR14"/>
    <mergeCell ref="AS13:AS14"/>
    <mergeCell ref="AH13:AH14"/>
    <mergeCell ref="AI13:AI14"/>
    <mergeCell ref="AJ13:AJ14"/>
    <mergeCell ref="AK13:AK14"/>
    <mergeCell ref="A11:F12"/>
    <mergeCell ref="G11:I12"/>
    <mergeCell ref="J11:K12"/>
    <mergeCell ref="L11:Q12"/>
    <mergeCell ref="R11:T12"/>
    <mergeCell ref="U11:W12"/>
    <mergeCell ref="AL13:AL14"/>
    <mergeCell ref="AM13:AM14"/>
    <mergeCell ref="U13:W14"/>
    <mergeCell ref="X13:Z14"/>
    <mergeCell ref="AA13:AC14"/>
    <mergeCell ref="AE13:AE14"/>
    <mergeCell ref="AF13:AF14"/>
    <mergeCell ref="AG13:AG14"/>
    <mergeCell ref="A13:A14"/>
    <mergeCell ref="B13:F13"/>
    <mergeCell ref="G13:I13"/>
    <mergeCell ref="J13:J14"/>
    <mergeCell ref="L13:Q13"/>
    <mergeCell ref="R13:T14"/>
    <mergeCell ref="AE11:AJ12"/>
    <mergeCell ref="X11:Z12"/>
    <mergeCell ref="AA11:AC12"/>
    <mergeCell ref="AD11:AD12"/>
    <mergeCell ref="AK11:AR12"/>
    <mergeCell ref="AT11:AT12"/>
    <mergeCell ref="AK4:AS9"/>
    <mergeCell ref="S6:U7"/>
    <mergeCell ref="V6:AD7"/>
    <mergeCell ref="AE6:AI9"/>
    <mergeCell ref="S8:U9"/>
    <mergeCell ref="V8:AD9"/>
    <mergeCell ref="AJ8:AJ9"/>
    <mergeCell ref="A7:B9"/>
    <mergeCell ref="C7:E9"/>
    <mergeCell ref="F7:F9"/>
    <mergeCell ref="G7:G9"/>
    <mergeCell ref="H7:H9"/>
    <mergeCell ref="I7:R9"/>
    <mergeCell ref="V4:AD5"/>
    <mergeCell ref="AE4:AI5"/>
    <mergeCell ref="D1:G1"/>
    <mergeCell ref="A2:C2"/>
    <mergeCell ref="D2:D3"/>
    <mergeCell ref="E2:G3"/>
    <mergeCell ref="H2:AT3"/>
    <mergeCell ref="A4:B6"/>
    <mergeCell ref="C4:G6"/>
    <mergeCell ref="H4:H6"/>
    <mergeCell ref="I4:R6"/>
    <mergeCell ref="S4:U5"/>
    <mergeCell ref="AJ4:AJ7"/>
  </mergeCells>
  <phoneticPr fontId="2"/>
  <pageMargins left="0.39370078740157483" right="7.874015748031496E-2" top="0.59055118110236227" bottom="0.19685039370078741" header="0.39370078740157483" footer="0.27559055118110237"/>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AU40"/>
  <sheetViews>
    <sheetView showGridLines="0" showRowColHeaders="0" zoomScaleSheetLayoutView="75" workbookViewId="0"/>
  </sheetViews>
  <sheetFormatPr defaultColWidth="8.75" defaultRowHeight="12"/>
  <cols>
    <col min="1" max="1" width="2.375" style="39" customWidth="1"/>
    <col min="2" max="2" width="4.625" style="39" customWidth="1"/>
    <col min="3" max="3" width="3.625" style="39" customWidth="1"/>
    <col min="4" max="4" width="7.625" style="39" customWidth="1"/>
    <col min="5" max="5" width="10.625" style="39" customWidth="1"/>
    <col min="6" max="6" width="9.125" style="39" customWidth="1"/>
    <col min="7" max="7" width="4.75" style="39" customWidth="1"/>
    <col min="8" max="8" width="8.5" style="39" customWidth="1"/>
    <col min="9" max="9" width="2.625" style="39" customWidth="1"/>
    <col min="10" max="10" width="3.375" style="39" customWidth="1"/>
    <col min="11" max="11" width="5.625" style="39" customWidth="1"/>
    <col min="12" max="16" width="2.75" style="39" customWidth="1"/>
    <col min="17" max="17" width="1.625" style="39" customWidth="1"/>
    <col min="18" max="18" width="2.75" style="39" customWidth="1"/>
    <col min="19" max="19" width="8.75" style="39"/>
    <col min="20" max="20" width="2.375" style="39" customWidth="1"/>
    <col min="21" max="29" width="1.125" style="39" customWidth="1"/>
    <col min="30" max="30" width="2.375" style="39" hidden="1" customWidth="1"/>
    <col min="31" max="36" width="2.375" style="39" customWidth="1"/>
    <col min="37" max="46" width="2.125" style="39" customWidth="1"/>
    <col min="47" max="47" width="8.75" style="39"/>
    <col min="48" max="48" width="1.5" style="39" customWidth="1"/>
    <col min="49" max="16384" width="8.75" style="39"/>
  </cols>
  <sheetData>
    <row r="1" spans="1:47" ht="13.9" customHeight="1" thickBot="1">
      <c r="D1" s="895" t="s">
        <v>74</v>
      </c>
      <c r="E1" s="895"/>
      <c r="F1" s="895"/>
      <c r="G1" s="895"/>
    </row>
    <row r="2" spans="1:47" ht="13.9" customHeight="1">
      <c r="A2" s="896" t="s">
        <v>75</v>
      </c>
      <c r="B2" s="896"/>
      <c r="C2" s="896"/>
      <c r="D2" s="897" t="s">
        <v>76</v>
      </c>
      <c r="E2" s="899">
        <f ca="1">TODAY()</f>
        <v>45759</v>
      </c>
      <c r="F2" s="900"/>
      <c r="G2" s="901"/>
      <c r="H2" s="905" t="s">
        <v>77</v>
      </c>
      <c r="I2" s="906"/>
      <c r="J2" s="906"/>
      <c r="K2" s="906"/>
      <c r="L2" s="906"/>
      <c r="M2" s="906"/>
      <c r="N2" s="906"/>
      <c r="O2" s="906"/>
      <c r="P2" s="906"/>
      <c r="Q2" s="906"/>
      <c r="R2" s="906"/>
      <c r="S2" s="906"/>
      <c r="T2" s="906"/>
      <c r="U2" s="906"/>
      <c r="V2" s="906"/>
      <c r="W2" s="906"/>
      <c r="X2" s="906"/>
      <c r="Y2" s="906"/>
      <c r="Z2" s="906"/>
      <c r="AA2" s="906"/>
      <c r="AB2" s="906"/>
      <c r="AC2" s="906"/>
      <c r="AD2" s="906"/>
      <c r="AE2" s="906"/>
      <c r="AF2" s="906"/>
      <c r="AG2" s="906"/>
      <c r="AH2" s="906"/>
      <c r="AI2" s="906"/>
      <c r="AJ2" s="906"/>
      <c r="AK2" s="906"/>
      <c r="AL2" s="906"/>
      <c r="AM2" s="906"/>
      <c r="AN2" s="906"/>
      <c r="AO2" s="906"/>
      <c r="AP2" s="906"/>
      <c r="AQ2" s="906"/>
      <c r="AR2" s="906"/>
      <c r="AS2" s="906"/>
      <c r="AT2" s="906"/>
    </row>
    <row r="3" spans="1:47" ht="13.9" customHeight="1" thickBot="1">
      <c r="C3" s="40"/>
      <c r="D3" s="898"/>
      <c r="E3" s="902"/>
      <c r="F3" s="903"/>
      <c r="G3" s="904"/>
      <c r="H3" s="905"/>
      <c r="I3" s="906"/>
      <c r="J3" s="906"/>
      <c r="K3" s="906"/>
      <c r="L3" s="906"/>
      <c r="M3" s="906"/>
      <c r="N3" s="906"/>
      <c r="O3" s="906"/>
      <c r="P3" s="906"/>
      <c r="Q3" s="906"/>
      <c r="R3" s="906"/>
      <c r="S3" s="906"/>
      <c r="T3" s="906"/>
      <c r="U3" s="906"/>
      <c r="V3" s="906"/>
      <c r="W3" s="906"/>
      <c r="X3" s="906"/>
      <c r="Y3" s="906"/>
      <c r="Z3" s="906"/>
      <c r="AA3" s="906"/>
      <c r="AB3" s="906"/>
      <c r="AC3" s="906"/>
      <c r="AD3" s="906"/>
      <c r="AE3" s="906"/>
      <c r="AF3" s="906"/>
      <c r="AG3" s="906"/>
      <c r="AH3" s="906"/>
      <c r="AI3" s="906"/>
      <c r="AJ3" s="906"/>
      <c r="AK3" s="906"/>
      <c r="AL3" s="906"/>
      <c r="AM3" s="906"/>
      <c r="AN3" s="906"/>
      <c r="AO3" s="906"/>
      <c r="AP3" s="906"/>
      <c r="AQ3" s="906"/>
      <c r="AR3" s="906"/>
      <c r="AS3" s="906"/>
      <c r="AT3" s="906"/>
    </row>
    <row r="4" spans="1:47" ht="9" customHeight="1">
      <c r="A4" s="907" t="s">
        <v>78</v>
      </c>
      <c r="B4" s="908"/>
      <c r="C4" s="912" t="str">
        <f>'Ⓗ-2演奏利用明細書【単曲】(印刷)'!C4:G6</f>
        <v>第27回全九州カラーガード・パーカッションコンテスト
_x000D_第9回カラーガード全国大会九州予選</v>
      </c>
      <c r="D4" s="913"/>
      <c r="E4" s="913"/>
      <c r="F4" s="913"/>
      <c r="G4" s="914"/>
      <c r="H4" s="918" t="s">
        <v>79</v>
      </c>
      <c r="I4" s="921" t="str">
        <f>'Ⓗ-2演奏利用明細書【単曲】(印刷)'!I4:R6</f>
        <v>唐津市文化体育館</v>
      </c>
      <c r="J4" s="922"/>
      <c r="K4" s="922"/>
      <c r="L4" s="922"/>
      <c r="M4" s="922"/>
      <c r="N4" s="922"/>
      <c r="O4" s="922"/>
      <c r="P4" s="922"/>
      <c r="Q4" s="922"/>
      <c r="R4" s="923"/>
      <c r="S4" s="927" t="s">
        <v>80</v>
      </c>
      <c r="T4" s="927"/>
      <c r="U4" s="928"/>
      <c r="V4" s="882" t="s">
        <v>81</v>
      </c>
      <c r="W4" s="883"/>
      <c r="X4" s="883"/>
      <c r="Y4" s="883"/>
      <c r="Z4" s="883"/>
      <c r="AA4" s="883"/>
      <c r="AB4" s="884"/>
      <c r="AC4" s="884"/>
      <c r="AD4" s="885"/>
      <c r="AE4" s="889" t="s">
        <v>82</v>
      </c>
      <c r="AF4" s="890"/>
      <c r="AG4" s="890"/>
      <c r="AH4" s="890"/>
      <c r="AI4" s="891"/>
      <c r="AJ4" s="931" t="s">
        <v>83</v>
      </c>
      <c r="AK4" s="937"/>
      <c r="AL4" s="938"/>
      <c r="AM4" s="938"/>
      <c r="AN4" s="938"/>
      <c r="AO4" s="938"/>
      <c r="AP4" s="938"/>
      <c r="AQ4" s="938"/>
      <c r="AR4" s="938"/>
      <c r="AS4" s="939"/>
      <c r="AT4" s="41"/>
    </row>
    <row r="5" spans="1:47" ht="9" customHeight="1">
      <c r="A5" s="909"/>
      <c r="B5" s="868"/>
      <c r="C5" s="912"/>
      <c r="D5" s="913"/>
      <c r="E5" s="913"/>
      <c r="F5" s="913"/>
      <c r="G5" s="914"/>
      <c r="H5" s="919"/>
      <c r="I5" s="876"/>
      <c r="J5" s="877"/>
      <c r="K5" s="877"/>
      <c r="L5" s="877"/>
      <c r="M5" s="877"/>
      <c r="N5" s="877"/>
      <c r="O5" s="877"/>
      <c r="P5" s="877"/>
      <c r="Q5" s="877"/>
      <c r="R5" s="878"/>
      <c r="S5" s="929"/>
      <c r="T5" s="929"/>
      <c r="U5" s="930"/>
      <c r="V5" s="886"/>
      <c r="W5" s="887"/>
      <c r="X5" s="887"/>
      <c r="Y5" s="887"/>
      <c r="Z5" s="887"/>
      <c r="AA5" s="887"/>
      <c r="AB5" s="887"/>
      <c r="AC5" s="887"/>
      <c r="AD5" s="888"/>
      <c r="AE5" s="892"/>
      <c r="AF5" s="893"/>
      <c r="AG5" s="893"/>
      <c r="AH5" s="893"/>
      <c r="AI5" s="894"/>
      <c r="AJ5" s="931"/>
      <c r="AK5" s="936"/>
      <c r="AL5" s="940"/>
      <c r="AM5" s="940"/>
      <c r="AN5" s="940"/>
      <c r="AO5" s="940"/>
      <c r="AP5" s="940"/>
      <c r="AQ5" s="940"/>
      <c r="AR5" s="940"/>
      <c r="AS5" s="941"/>
      <c r="AT5" s="41"/>
    </row>
    <row r="6" spans="1:47" ht="9" customHeight="1">
      <c r="A6" s="910"/>
      <c r="B6" s="911"/>
      <c r="C6" s="915"/>
      <c r="D6" s="916"/>
      <c r="E6" s="916"/>
      <c r="F6" s="916"/>
      <c r="G6" s="917"/>
      <c r="H6" s="920"/>
      <c r="I6" s="924"/>
      <c r="J6" s="925"/>
      <c r="K6" s="925"/>
      <c r="L6" s="925"/>
      <c r="M6" s="925"/>
      <c r="N6" s="925"/>
      <c r="O6" s="925"/>
      <c r="P6" s="925"/>
      <c r="Q6" s="925"/>
      <c r="R6" s="926"/>
      <c r="S6" s="927" t="s">
        <v>84</v>
      </c>
      <c r="T6" s="927"/>
      <c r="U6" s="928"/>
      <c r="V6" s="882" t="s">
        <v>85</v>
      </c>
      <c r="W6" s="883"/>
      <c r="X6" s="883"/>
      <c r="Y6" s="883"/>
      <c r="Z6" s="883"/>
      <c r="AA6" s="883"/>
      <c r="AB6" s="883"/>
      <c r="AC6" s="883"/>
      <c r="AD6" s="945"/>
      <c r="AE6" s="949"/>
      <c r="AF6" s="864"/>
      <c r="AG6" s="864"/>
      <c r="AH6" s="864"/>
      <c r="AI6" s="950"/>
      <c r="AJ6" s="931"/>
      <c r="AK6" s="936"/>
      <c r="AL6" s="940"/>
      <c r="AM6" s="940"/>
      <c r="AN6" s="940"/>
      <c r="AO6" s="940"/>
      <c r="AP6" s="940"/>
      <c r="AQ6" s="940"/>
      <c r="AR6" s="940"/>
      <c r="AS6" s="941"/>
      <c r="AT6" s="41"/>
    </row>
    <row r="7" spans="1:47" ht="9" customHeight="1">
      <c r="A7" s="854" t="s">
        <v>86</v>
      </c>
      <c r="B7" s="855"/>
      <c r="C7" s="858" t="str">
        <f>'Ⓗ-2演奏利用明細書【単曲】(印刷)'!C7:E9</f>
        <v>自　２０２５年６月２２日
_x000D_至　２０２５年６月２２日</v>
      </c>
      <c r="D7" s="859"/>
      <c r="E7" s="859"/>
      <c r="F7" s="864">
        <f>'Ⓗ-2演奏利用明細書【単曲】(印刷)'!F7:F9</f>
        <v>1</v>
      </c>
      <c r="G7" s="867" t="s">
        <v>87</v>
      </c>
      <c r="H7" s="870" t="s">
        <v>88</v>
      </c>
      <c r="I7" s="873" t="str">
        <f>'Ⓗ-2演奏利用明細書【単曲】(印刷)'!I7:R9</f>
        <v>九州マーチングバンド協会</v>
      </c>
      <c r="J7" s="874"/>
      <c r="K7" s="874"/>
      <c r="L7" s="874"/>
      <c r="M7" s="874"/>
      <c r="N7" s="874"/>
      <c r="O7" s="874"/>
      <c r="P7" s="874"/>
      <c r="Q7" s="874"/>
      <c r="R7" s="875"/>
      <c r="S7" s="929"/>
      <c r="T7" s="929"/>
      <c r="U7" s="930"/>
      <c r="V7" s="946"/>
      <c r="W7" s="947"/>
      <c r="X7" s="947"/>
      <c r="Y7" s="947"/>
      <c r="Z7" s="947"/>
      <c r="AA7" s="947"/>
      <c r="AB7" s="947"/>
      <c r="AC7" s="947"/>
      <c r="AD7" s="948"/>
      <c r="AE7" s="951"/>
      <c r="AF7" s="865"/>
      <c r="AG7" s="865"/>
      <c r="AH7" s="865"/>
      <c r="AI7" s="952"/>
      <c r="AJ7" s="931"/>
      <c r="AK7" s="936"/>
      <c r="AL7" s="940"/>
      <c r="AM7" s="940"/>
      <c r="AN7" s="940"/>
      <c r="AO7" s="940"/>
      <c r="AP7" s="940"/>
      <c r="AQ7" s="940"/>
      <c r="AR7" s="940"/>
      <c r="AS7" s="941"/>
      <c r="AT7" s="41"/>
    </row>
    <row r="8" spans="1:47" ht="9" customHeight="1">
      <c r="A8" s="854"/>
      <c r="B8" s="855"/>
      <c r="C8" s="860"/>
      <c r="D8" s="861"/>
      <c r="E8" s="861"/>
      <c r="F8" s="865"/>
      <c r="G8" s="868"/>
      <c r="H8" s="871"/>
      <c r="I8" s="876"/>
      <c r="J8" s="877"/>
      <c r="K8" s="877"/>
      <c r="L8" s="877"/>
      <c r="M8" s="877"/>
      <c r="N8" s="877"/>
      <c r="O8" s="877"/>
      <c r="P8" s="877"/>
      <c r="Q8" s="877"/>
      <c r="R8" s="878"/>
      <c r="S8" s="927" t="s">
        <v>89</v>
      </c>
      <c r="T8" s="927"/>
      <c r="U8" s="928"/>
      <c r="V8" s="882" t="s">
        <v>110</v>
      </c>
      <c r="W8" s="883"/>
      <c r="X8" s="883"/>
      <c r="Y8" s="883"/>
      <c r="Z8" s="883"/>
      <c r="AA8" s="883"/>
      <c r="AB8" s="883"/>
      <c r="AC8" s="883"/>
      <c r="AD8" s="945"/>
      <c r="AE8" s="951"/>
      <c r="AF8" s="865"/>
      <c r="AG8" s="865"/>
      <c r="AH8" s="865"/>
      <c r="AI8" s="952"/>
      <c r="AJ8" s="956" t="s">
        <v>90</v>
      </c>
      <c r="AK8" s="936"/>
      <c r="AL8" s="940"/>
      <c r="AM8" s="940"/>
      <c r="AN8" s="940"/>
      <c r="AO8" s="940"/>
      <c r="AP8" s="940"/>
      <c r="AQ8" s="940"/>
      <c r="AR8" s="940"/>
      <c r="AS8" s="941"/>
      <c r="AT8" s="41"/>
    </row>
    <row r="9" spans="1:47" ht="9" customHeight="1" thickBot="1">
      <c r="A9" s="856"/>
      <c r="B9" s="857"/>
      <c r="C9" s="862"/>
      <c r="D9" s="863"/>
      <c r="E9" s="863"/>
      <c r="F9" s="866"/>
      <c r="G9" s="869"/>
      <c r="H9" s="872"/>
      <c r="I9" s="879"/>
      <c r="J9" s="880"/>
      <c r="K9" s="880"/>
      <c r="L9" s="880"/>
      <c r="M9" s="880"/>
      <c r="N9" s="880"/>
      <c r="O9" s="880"/>
      <c r="P9" s="880"/>
      <c r="Q9" s="880"/>
      <c r="R9" s="881"/>
      <c r="S9" s="929"/>
      <c r="T9" s="929"/>
      <c r="U9" s="930"/>
      <c r="V9" s="946"/>
      <c r="W9" s="947"/>
      <c r="X9" s="947"/>
      <c r="Y9" s="947"/>
      <c r="Z9" s="947"/>
      <c r="AA9" s="947"/>
      <c r="AB9" s="947"/>
      <c r="AC9" s="947"/>
      <c r="AD9" s="948"/>
      <c r="AE9" s="953"/>
      <c r="AF9" s="954"/>
      <c r="AG9" s="954"/>
      <c r="AH9" s="954"/>
      <c r="AI9" s="955"/>
      <c r="AJ9" s="957"/>
      <c r="AK9" s="942"/>
      <c r="AL9" s="943"/>
      <c r="AM9" s="943"/>
      <c r="AN9" s="943"/>
      <c r="AO9" s="943"/>
      <c r="AP9" s="943"/>
      <c r="AQ9" s="943"/>
      <c r="AR9" s="943"/>
      <c r="AS9" s="944"/>
      <c r="AT9" s="41"/>
    </row>
    <row r="10" spans="1:47" ht="9" customHeight="1" thickBot="1">
      <c r="A10" s="42"/>
      <c r="B10" s="42"/>
    </row>
    <row r="11" spans="1:47" ht="10.9" customHeight="1" thickTop="1">
      <c r="A11" s="958" t="s">
        <v>91</v>
      </c>
      <c r="B11" s="959"/>
      <c r="C11" s="959"/>
      <c r="D11" s="959"/>
      <c r="E11" s="959"/>
      <c r="F11" s="959"/>
      <c r="G11" s="961" t="s">
        <v>175</v>
      </c>
      <c r="H11" s="959"/>
      <c r="I11" s="962"/>
      <c r="J11" s="959" t="s">
        <v>92</v>
      </c>
      <c r="K11" s="962"/>
      <c r="L11" s="961" t="s">
        <v>176</v>
      </c>
      <c r="M11" s="959"/>
      <c r="N11" s="959"/>
      <c r="O11" s="959"/>
      <c r="P11" s="959"/>
      <c r="Q11" s="962"/>
      <c r="R11" s="963" t="s">
        <v>93</v>
      </c>
      <c r="S11" s="964"/>
      <c r="T11" s="965"/>
      <c r="U11" s="969" t="s">
        <v>94</v>
      </c>
      <c r="V11" s="970"/>
      <c r="W11" s="971"/>
      <c r="X11" s="969" t="s">
        <v>95</v>
      </c>
      <c r="Y11" s="1019"/>
      <c r="Z11" s="1020"/>
      <c r="AA11" s="1024" t="s">
        <v>177</v>
      </c>
      <c r="AB11" s="1024"/>
      <c r="AC11" s="1025"/>
      <c r="AD11" s="1028"/>
      <c r="AE11" s="1013" t="s">
        <v>97</v>
      </c>
      <c r="AF11" s="1014"/>
      <c r="AG11" s="1014"/>
      <c r="AH11" s="1014"/>
      <c r="AI11" s="1014"/>
      <c r="AJ11" s="1015"/>
      <c r="AK11" s="932" t="s">
        <v>98</v>
      </c>
      <c r="AL11" s="933"/>
      <c r="AM11" s="933"/>
      <c r="AN11" s="933"/>
      <c r="AO11" s="933"/>
      <c r="AP11" s="933"/>
      <c r="AQ11" s="933"/>
      <c r="AR11" s="867"/>
      <c r="AS11" s="43"/>
      <c r="AT11" s="936"/>
    </row>
    <row r="12" spans="1:47" ht="10.15" customHeight="1">
      <c r="A12" s="960"/>
      <c r="B12" s="935"/>
      <c r="C12" s="935"/>
      <c r="D12" s="935"/>
      <c r="E12" s="935"/>
      <c r="F12" s="935"/>
      <c r="G12" s="934"/>
      <c r="H12" s="935"/>
      <c r="I12" s="911"/>
      <c r="J12" s="935"/>
      <c r="K12" s="911"/>
      <c r="L12" s="934"/>
      <c r="M12" s="935"/>
      <c r="N12" s="935"/>
      <c r="O12" s="935"/>
      <c r="P12" s="935"/>
      <c r="Q12" s="911"/>
      <c r="R12" s="966"/>
      <c r="S12" s="967"/>
      <c r="T12" s="968"/>
      <c r="U12" s="972"/>
      <c r="V12" s="973"/>
      <c r="W12" s="974"/>
      <c r="X12" s="1021"/>
      <c r="Y12" s="1022"/>
      <c r="Z12" s="1023"/>
      <c r="AA12" s="1026"/>
      <c r="AB12" s="1026"/>
      <c r="AC12" s="1027"/>
      <c r="AD12" s="1029"/>
      <c r="AE12" s="1016"/>
      <c r="AF12" s="1017"/>
      <c r="AG12" s="1017"/>
      <c r="AH12" s="1017"/>
      <c r="AI12" s="1017"/>
      <c r="AJ12" s="1018"/>
      <c r="AK12" s="934"/>
      <c r="AL12" s="935"/>
      <c r="AM12" s="935"/>
      <c r="AN12" s="935"/>
      <c r="AO12" s="935"/>
      <c r="AP12" s="935"/>
      <c r="AQ12" s="935"/>
      <c r="AR12" s="911"/>
      <c r="AS12" s="44"/>
      <c r="AT12" s="936"/>
    </row>
    <row r="13" spans="1:47" ht="19.5" customHeight="1">
      <c r="A13" s="995">
        <v>1</v>
      </c>
      <c r="B13" s="996" t="str">
        <f>IF('2.【演奏曲情報入力シート】'!C18="","",'2.【演奏曲情報入力シート】'!C18)</f>
        <v/>
      </c>
      <c r="C13" s="997"/>
      <c r="D13" s="997"/>
      <c r="E13" s="997"/>
      <c r="F13" s="998"/>
      <c r="G13" s="999"/>
      <c r="H13" s="1000"/>
      <c r="I13" s="1001"/>
      <c r="J13" s="1002" t="s">
        <v>99</v>
      </c>
      <c r="K13" s="45" t="s">
        <v>100</v>
      </c>
      <c r="L13" s="1004" t="str">
        <f>IF('2.【演奏曲情報入力シート】'!C26="","",'2.【演奏曲情報入力シート】'!C26)</f>
        <v/>
      </c>
      <c r="M13" s="1005"/>
      <c r="N13" s="1005"/>
      <c r="O13" s="1005"/>
      <c r="P13" s="1005"/>
      <c r="Q13" s="1006"/>
      <c r="R13" s="1007" t="str">
        <f>IF('1.【参加申込入力シート】'!D11="","",'1.【参加申込入力シート】'!D11)</f>
        <v/>
      </c>
      <c r="S13" s="1008"/>
      <c r="T13" s="1009"/>
      <c r="U13" s="977" t="str">
        <f>IF('2.【演奏曲情報入力シート】'!E20="","",'2.【演奏曲情報入力シート】'!E20)</f>
        <v/>
      </c>
      <c r="V13" s="978"/>
      <c r="W13" s="979"/>
      <c r="X13" s="983" t="str">
        <f>IF('2.【演奏曲情報入力シート】'!C20="","回","１回")</f>
        <v>回</v>
      </c>
      <c r="Y13" s="984"/>
      <c r="Z13" s="985"/>
      <c r="AA13" s="984" t="s">
        <v>81</v>
      </c>
      <c r="AB13" s="984"/>
      <c r="AC13" s="989"/>
      <c r="AD13" s="46"/>
      <c r="AE13" s="991"/>
      <c r="AF13" s="975"/>
      <c r="AG13" s="993"/>
      <c r="AH13" s="1048"/>
      <c r="AI13" s="975"/>
      <c r="AJ13" s="993"/>
      <c r="AK13" s="991"/>
      <c r="AL13" s="975"/>
      <c r="AM13" s="975"/>
      <c r="AN13" s="975"/>
      <c r="AO13" s="975"/>
      <c r="AP13" s="975"/>
      <c r="AQ13" s="975"/>
      <c r="AR13" s="993"/>
      <c r="AS13" s="1046"/>
      <c r="AT13" s="936"/>
    </row>
    <row r="14" spans="1:47" ht="19.5" customHeight="1">
      <c r="A14" s="995"/>
      <c r="B14" s="1030" t="str">
        <f>IF('2.【演奏曲情報入力シート】'!C20="","",'2.【演奏曲情報入力シート】'!C20)</f>
        <v/>
      </c>
      <c r="C14" s="1031"/>
      <c r="D14" s="1031"/>
      <c r="E14" s="1031"/>
      <c r="F14" s="1032"/>
      <c r="G14" s="1033"/>
      <c r="H14" s="1034"/>
      <c r="I14" s="1035"/>
      <c r="J14" s="1003"/>
      <c r="K14" s="47" t="s">
        <v>101</v>
      </c>
      <c r="L14" s="1036" t="str">
        <f>IF('2.【演奏曲情報入力シート】'!C28="","","("&amp;'2.【演奏曲情報入力シート】'!C28&amp;")")</f>
        <v/>
      </c>
      <c r="M14" s="1037"/>
      <c r="N14" s="1037"/>
      <c r="O14" s="1037"/>
      <c r="P14" s="1037"/>
      <c r="Q14" s="1038"/>
      <c r="R14" s="1010"/>
      <c r="S14" s="1011"/>
      <c r="T14" s="1012"/>
      <c r="U14" s="980"/>
      <c r="V14" s="981"/>
      <c r="W14" s="982"/>
      <c r="X14" s="986"/>
      <c r="Y14" s="987"/>
      <c r="Z14" s="988"/>
      <c r="AA14" s="987"/>
      <c r="AB14" s="987"/>
      <c r="AC14" s="990"/>
      <c r="AD14" s="48"/>
      <c r="AE14" s="992"/>
      <c r="AF14" s="976"/>
      <c r="AG14" s="994"/>
      <c r="AH14" s="1049"/>
      <c r="AI14" s="976"/>
      <c r="AJ14" s="994"/>
      <c r="AK14" s="992"/>
      <c r="AL14" s="976"/>
      <c r="AM14" s="976"/>
      <c r="AN14" s="976"/>
      <c r="AO14" s="976"/>
      <c r="AP14" s="976"/>
      <c r="AQ14" s="976"/>
      <c r="AR14" s="994"/>
      <c r="AS14" s="1047"/>
      <c r="AT14" s="936"/>
    </row>
    <row r="15" spans="1:47" ht="19.5" customHeight="1">
      <c r="A15" s="1039">
        <v>2</v>
      </c>
      <c r="B15" s="996"/>
      <c r="C15" s="997"/>
      <c r="D15" s="997"/>
      <c r="E15" s="997"/>
      <c r="F15" s="998"/>
      <c r="G15" s="999"/>
      <c r="H15" s="1000"/>
      <c r="I15" s="1001"/>
      <c r="J15" s="1002" t="s">
        <v>99</v>
      </c>
      <c r="K15" s="45" t="s">
        <v>100</v>
      </c>
      <c r="L15" s="1004"/>
      <c r="M15" s="1005"/>
      <c r="N15" s="1005"/>
      <c r="O15" s="1005"/>
      <c r="P15" s="1005"/>
      <c r="Q15" s="1006"/>
      <c r="R15" s="1040" t="str">
        <f>IF(B16="","","〃")</f>
        <v/>
      </c>
      <c r="S15" s="1041"/>
      <c r="T15" s="1042"/>
      <c r="U15" s="977" t="str">
        <f>IF('2.【演奏曲情報入力シート】'!E21="","",'2.【演奏曲情報入力シート】'!E21)</f>
        <v/>
      </c>
      <c r="V15" s="978"/>
      <c r="W15" s="978"/>
      <c r="X15" s="983" t="str">
        <f>IF('2.【演奏曲情報入力シート】'!C21="","回","１回")</f>
        <v>回</v>
      </c>
      <c r="Y15" s="984"/>
      <c r="Z15" s="985"/>
      <c r="AA15" s="984" t="s">
        <v>81</v>
      </c>
      <c r="AB15" s="984"/>
      <c r="AC15" s="989"/>
      <c r="AD15" s="46"/>
      <c r="AE15" s="991"/>
      <c r="AF15" s="975"/>
      <c r="AG15" s="993"/>
      <c r="AH15" s="1048"/>
      <c r="AI15" s="975"/>
      <c r="AJ15" s="993"/>
      <c r="AK15" s="937"/>
      <c r="AL15" s="1050"/>
      <c r="AM15" s="1050"/>
      <c r="AN15" s="1050"/>
      <c r="AO15" s="1050"/>
      <c r="AP15" s="975"/>
      <c r="AQ15" s="1048"/>
      <c r="AR15" s="993"/>
      <c r="AS15" s="1046"/>
      <c r="AT15" s="936"/>
    </row>
    <row r="16" spans="1:47" ht="19.5" customHeight="1">
      <c r="A16" s="995"/>
      <c r="B16" s="1030" t="str">
        <f>IF('2.【演奏曲情報入力シート】'!C21="","",'2.【演奏曲情報入力シート】'!C21)</f>
        <v/>
      </c>
      <c r="C16" s="1031"/>
      <c r="D16" s="1031"/>
      <c r="E16" s="1031"/>
      <c r="F16" s="1032"/>
      <c r="G16" s="1033"/>
      <c r="H16" s="1034"/>
      <c r="I16" s="1035"/>
      <c r="J16" s="1003"/>
      <c r="K16" s="47" t="s">
        <v>101</v>
      </c>
      <c r="L16" s="1036"/>
      <c r="M16" s="1037"/>
      <c r="N16" s="1037"/>
      <c r="O16" s="1037"/>
      <c r="P16" s="1037"/>
      <c r="Q16" s="1038"/>
      <c r="R16" s="1043"/>
      <c r="S16" s="1044"/>
      <c r="T16" s="1045"/>
      <c r="U16" s="980"/>
      <c r="V16" s="981"/>
      <c r="W16" s="981"/>
      <c r="X16" s="986"/>
      <c r="Y16" s="987"/>
      <c r="Z16" s="988"/>
      <c r="AA16" s="987"/>
      <c r="AB16" s="987"/>
      <c r="AC16" s="990"/>
      <c r="AD16" s="48"/>
      <c r="AE16" s="992"/>
      <c r="AF16" s="976"/>
      <c r="AG16" s="994"/>
      <c r="AH16" s="1049"/>
      <c r="AI16" s="976"/>
      <c r="AJ16" s="994"/>
      <c r="AK16" s="942"/>
      <c r="AL16" s="1051"/>
      <c r="AM16" s="1051"/>
      <c r="AN16" s="1051"/>
      <c r="AO16" s="1051"/>
      <c r="AP16" s="976"/>
      <c r="AQ16" s="1049"/>
      <c r="AR16" s="994"/>
      <c r="AS16" s="1047"/>
      <c r="AT16" s="936"/>
      <c r="AU16" s="49"/>
    </row>
    <row r="17" spans="1:47" ht="19.5" customHeight="1">
      <c r="A17" s="995">
        <v>3</v>
      </c>
      <c r="B17" s="996"/>
      <c r="C17" s="997"/>
      <c r="D17" s="997"/>
      <c r="E17" s="997"/>
      <c r="F17" s="998"/>
      <c r="G17" s="999"/>
      <c r="H17" s="1000"/>
      <c r="I17" s="1001"/>
      <c r="J17" s="1002" t="s">
        <v>99</v>
      </c>
      <c r="K17" s="45" t="s">
        <v>100</v>
      </c>
      <c r="L17" s="1004"/>
      <c r="M17" s="1005"/>
      <c r="N17" s="1005"/>
      <c r="O17" s="1005"/>
      <c r="P17" s="1005"/>
      <c r="Q17" s="1006"/>
      <c r="R17" s="1040" t="str">
        <f t="shared" ref="R17" si="0">IF(B18="","","〃")</f>
        <v/>
      </c>
      <c r="S17" s="1041"/>
      <c r="T17" s="1042"/>
      <c r="U17" s="977" t="str">
        <f>IF('2.【演奏曲情報入力シート】'!E22="","",'2.【演奏曲情報入力シート】'!E22)</f>
        <v/>
      </c>
      <c r="V17" s="978"/>
      <c r="W17" s="978"/>
      <c r="X17" s="983" t="str">
        <f>IF('2.【演奏曲情報入力シート】'!C22="","回","１回")</f>
        <v>回</v>
      </c>
      <c r="Y17" s="984"/>
      <c r="Z17" s="985"/>
      <c r="AA17" s="984" t="s">
        <v>81</v>
      </c>
      <c r="AB17" s="984"/>
      <c r="AC17" s="989"/>
      <c r="AD17" s="46"/>
      <c r="AE17" s="991"/>
      <c r="AF17" s="975"/>
      <c r="AG17" s="993"/>
      <c r="AH17" s="1048"/>
      <c r="AI17" s="975"/>
      <c r="AJ17" s="993"/>
      <c r="AK17" s="937"/>
      <c r="AL17" s="1050"/>
      <c r="AM17" s="1050"/>
      <c r="AN17" s="1050"/>
      <c r="AO17" s="1050"/>
      <c r="AP17" s="975"/>
      <c r="AQ17" s="1048"/>
      <c r="AR17" s="993"/>
      <c r="AS17" s="1046"/>
      <c r="AT17" s="936"/>
    </row>
    <row r="18" spans="1:47" ht="19.5" customHeight="1">
      <c r="A18" s="995"/>
      <c r="B18" s="1030" t="str">
        <f>IF('2.【演奏曲情報入力シート】'!C22="","",'2.【演奏曲情報入力シート】'!C22)</f>
        <v/>
      </c>
      <c r="C18" s="1031"/>
      <c r="D18" s="1031"/>
      <c r="E18" s="1031"/>
      <c r="F18" s="1032"/>
      <c r="G18" s="1033"/>
      <c r="H18" s="1034"/>
      <c r="I18" s="1035"/>
      <c r="J18" s="1003"/>
      <c r="K18" s="47" t="s">
        <v>101</v>
      </c>
      <c r="L18" s="1036"/>
      <c r="M18" s="1037"/>
      <c r="N18" s="1037"/>
      <c r="O18" s="1037"/>
      <c r="P18" s="1037"/>
      <c r="Q18" s="1038"/>
      <c r="R18" s="1043"/>
      <c r="S18" s="1044"/>
      <c r="T18" s="1045"/>
      <c r="U18" s="980"/>
      <c r="V18" s="981"/>
      <c r="W18" s="981"/>
      <c r="X18" s="986"/>
      <c r="Y18" s="987"/>
      <c r="Z18" s="988"/>
      <c r="AA18" s="987"/>
      <c r="AB18" s="987"/>
      <c r="AC18" s="990"/>
      <c r="AD18" s="48"/>
      <c r="AE18" s="992"/>
      <c r="AF18" s="976"/>
      <c r="AG18" s="994"/>
      <c r="AH18" s="1049"/>
      <c r="AI18" s="976"/>
      <c r="AJ18" s="994"/>
      <c r="AK18" s="942"/>
      <c r="AL18" s="1051"/>
      <c r="AM18" s="1051"/>
      <c r="AN18" s="1051"/>
      <c r="AO18" s="1051"/>
      <c r="AP18" s="976"/>
      <c r="AQ18" s="1049"/>
      <c r="AR18" s="994"/>
      <c r="AS18" s="1047"/>
      <c r="AT18" s="936"/>
    </row>
    <row r="19" spans="1:47" ht="19.5" customHeight="1">
      <c r="A19" s="995">
        <v>4</v>
      </c>
      <c r="B19" s="996"/>
      <c r="C19" s="997"/>
      <c r="D19" s="997"/>
      <c r="E19" s="997"/>
      <c r="F19" s="998"/>
      <c r="G19" s="999"/>
      <c r="H19" s="1000"/>
      <c r="I19" s="1001"/>
      <c r="J19" s="1002" t="s">
        <v>99</v>
      </c>
      <c r="K19" s="45" t="s">
        <v>100</v>
      </c>
      <c r="L19" s="1004"/>
      <c r="M19" s="1005"/>
      <c r="N19" s="1005"/>
      <c r="O19" s="1005"/>
      <c r="P19" s="1005"/>
      <c r="Q19" s="1006"/>
      <c r="R19" s="1040" t="str">
        <f t="shared" ref="R19" si="1">IF(B20="","","〃")</f>
        <v/>
      </c>
      <c r="S19" s="1041"/>
      <c r="T19" s="1042"/>
      <c r="U19" s="977" t="str">
        <f>IF('2.【演奏曲情報入力シート】'!E23="","",'2.【演奏曲情報入力シート】'!E23)</f>
        <v/>
      </c>
      <c r="V19" s="978"/>
      <c r="W19" s="978"/>
      <c r="X19" s="983" t="str">
        <f>IF('2.【演奏曲情報入力シート】'!C23="","回","１回")</f>
        <v>回</v>
      </c>
      <c r="Y19" s="984"/>
      <c r="Z19" s="985"/>
      <c r="AA19" s="984" t="s">
        <v>81</v>
      </c>
      <c r="AB19" s="984"/>
      <c r="AC19" s="989"/>
      <c r="AD19" s="46"/>
      <c r="AE19" s="991"/>
      <c r="AF19" s="975"/>
      <c r="AG19" s="993"/>
      <c r="AH19" s="1048"/>
      <c r="AI19" s="975"/>
      <c r="AJ19" s="993"/>
      <c r="AK19" s="937"/>
      <c r="AL19" s="1050"/>
      <c r="AM19" s="1050"/>
      <c r="AN19" s="1050"/>
      <c r="AO19" s="1050"/>
      <c r="AP19" s="975"/>
      <c r="AQ19" s="1048"/>
      <c r="AR19" s="993"/>
      <c r="AS19" s="1046"/>
      <c r="AT19" s="936"/>
    </row>
    <row r="20" spans="1:47" ht="19.5" customHeight="1">
      <c r="A20" s="995"/>
      <c r="B20" s="1030" t="str">
        <f>IF('2.【演奏曲情報入力シート】'!C23="","",'2.【演奏曲情報入力シート】'!C23)</f>
        <v/>
      </c>
      <c r="C20" s="1031"/>
      <c r="D20" s="1031"/>
      <c r="E20" s="1031"/>
      <c r="F20" s="1032"/>
      <c r="G20" s="1033"/>
      <c r="H20" s="1034"/>
      <c r="I20" s="1035"/>
      <c r="J20" s="1003"/>
      <c r="K20" s="47" t="s">
        <v>101</v>
      </c>
      <c r="L20" s="1036"/>
      <c r="M20" s="1037"/>
      <c r="N20" s="1037"/>
      <c r="O20" s="1037"/>
      <c r="P20" s="1037"/>
      <c r="Q20" s="1038"/>
      <c r="R20" s="1043"/>
      <c r="S20" s="1044"/>
      <c r="T20" s="1045"/>
      <c r="U20" s="980"/>
      <c r="V20" s="981"/>
      <c r="W20" s="981"/>
      <c r="X20" s="986"/>
      <c r="Y20" s="987"/>
      <c r="Z20" s="988"/>
      <c r="AA20" s="987"/>
      <c r="AB20" s="987"/>
      <c r="AC20" s="990"/>
      <c r="AD20" s="48"/>
      <c r="AE20" s="992"/>
      <c r="AF20" s="976"/>
      <c r="AG20" s="994"/>
      <c r="AH20" s="1049"/>
      <c r="AI20" s="976"/>
      <c r="AJ20" s="994"/>
      <c r="AK20" s="942"/>
      <c r="AL20" s="1051"/>
      <c r="AM20" s="1051"/>
      <c r="AN20" s="1051"/>
      <c r="AO20" s="1051"/>
      <c r="AP20" s="976"/>
      <c r="AQ20" s="1049"/>
      <c r="AR20" s="994"/>
      <c r="AS20" s="1047"/>
      <c r="AT20" s="936"/>
    </row>
    <row r="21" spans="1:47" ht="19.5" customHeight="1">
      <c r="A21" s="995">
        <v>5</v>
      </c>
      <c r="B21" s="996"/>
      <c r="C21" s="997"/>
      <c r="D21" s="997"/>
      <c r="E21" s="997"/>
      <c r="F21" s="998"/>
      <c r="G21" s="999"/>
      <c r="H21" s="1000"/>
      <c r="I21" s="1001"/>
      <c r="J21" s="1002" t="s">
        <v>99</v>
      </c>
      <c r="K21" s="45" t="s">
        <v>100</v>
      </c>
      <c r="L21" s="1004"/>
      <c r="M21" s="1005"/>
      <c r="N21" s="1005"/>
      <c r="O21" s="1005"/>
      <c r="P21" s="1005"/>
      <c r="Q21" s="1006"/>
      <c r="R21" s="1040" t="str">
        <f t="shared" ref="R21" si="2">IF(B22="","","〃")</f>
        <v/>
      </c>
      <c r="S21" s="1041"/>
      <c r="T21" s="1042"/>
      <c r="U21" s="977" t="str">
        <f>IF('2.【演奏曲情報入力シート】'!E24="","",'2.【演奏曲情報入力シート】'!E24)</f>
        <v/>
      </c>
      <c r="V21" s="978"/>
      <c r="W21" s="978"/>
      <c r="X21" s="983" t="str">
        <f>IF('2.【演奏曲情報入力シート】'!C24="","回","１回")</f>
        <v>回</v>
      </c>
      <c r="Y21" s="984"/>
      <c r="Z21" s="985"/>
      <c r="AA21" s="984" t="s">
        <v>81</v>
      </c>
      <c r="AB21" s="984"/>
      <c r="AC21" s="989"/>
      <c r="AD21" s="46"/>
      <c r="AE21" s="991"/>
      <c r="AF21" s="975"/>
      <c r="AG21" s="993"/>
      <c r="AH21" s="1048"/>
      <c r="AI21" s="975"/>
      <c r="AJ21" s="993"/>
      <c r="AK21" s="937"/>
      <c r="AL21" s="1050"/>
      <c r="AM21" s="1050"/>
      <c r="AN21" s="1050"/>
      <c r="AO21" s="1050"/>
      <c r="AP21" s="975"/>
      <c r="AQ21" s="1048"/>
      <c r="AR21" s="993"/>
      <c r="AS21" s="1046"/>
      <c r="AT21" s="936"/>
    </row>
    <row r="22" spans="1:47" ht="19.5" customHeight="1">
      <c r="A22" s="995"/>
      <c r="B22" s="1030" t="str">
        <f>IF('2.【演奏曲情報入力シート】'!C24="","",'2.【演奏曲情報入力シート】'!C24)</f>
        <v/>
      </c>
      <c r="C22" s="1031"/>
      <c r="D22" s="1031"/>
      <c r="E22" s="1031"/>
      <c r="F22" s="1032"/>
      <c r="G22" s="1033"/>
      <c r="H22" s="1034"/>
      <c r="I22" s="1035"/>
      <c r="J22" s="1003"/>
      <c r="K22" s="47" t="s">
        <v>101</v>
      </c>
      <c r="L22" s="1036"/>
      <c r="M22" s="1037"/>
      <c r="N22" s="1037"/>
      <c r="O22" s="1037"/>
      <c r="P22" s="1037"/>
      <c r="Q22" s="1038"/>
      <c r="R22" s="1043"/>
      <c r="S22" s="1044"/>
      <c r="T22" s="1045"/>
      <c r="U22" s="980"/>
      <c r="V22" s="981"/>
      <c r="W22" s="981"/>
      <c r="X22" s="986"/>
      <c r="Y22" s="987"/>
      <c r="Z22" s="988"/>
      <c r="AA22" s="987"/>
      <c r="AB22" s="987"/>
      <c r="AC22" s="990"/>
      <c r="AD22" s="48"/>
      <c r="AE22" s="992"/>
      <c r="AF22" s="976"/>
      <c r="AG22" s="994"/>
      <c r="AH22" s="1049"/>
      <c r="AI22" s="976"/>
      <c r="AJ22" s="994"/>
      <c r="AK22" s="942"/>
      <c r="AL22" s="1051"/>
      <c r="AM22" s="1051"/>
      <c r="AN22" s="1051"/>
      <c r="AO22" s="1051"/>
      <c r="AP22" s="976"/>
      <c r="AQ22" s="1049"/>
      <c r="AR22" s="994"/>
      <c r="AS22" s="1047"/>
      <c r="AT22" s="936"/>
    </row>
    <row r="23" spans="1:47" ht="19.5" customHeight="1">
      <c r="A23" s="995">
        <v>6</v>
      </c>
      <c r="B23" s="996"/>
      <c r="C23" s="997"/>
      <c r="D23" s="997"/>
      <c r="E23" s="997"/>
      <c r="F23" s="998"/>
      <c r="G23" s="999"/>
      <c r="H23" s="1000"/>
      <c r="I23" s="1001"/>
      <c r="J23" s="1002" t="s">
        <v>99</v>
      </c>
      <c r="K23" s="45" t="s">
        <v>100</v>
      </c>
      <c r="L23" s="1004"/>
      <c r="M23" s="1005"/>
      <c r="N23" s="1005"/>
      <c r="O23" s="1005"/>
      <c r="P23" s="1005"/>
      <c r="Q23" s="1006"/>
      <c r="R23" s="1040" t="str">
        <f t="shared" ref="R23" si="3">IF(B24="","","〃")</f>
        <v/>
      </c>
      <c r="S23" s="1041"/>
      <c r="T23" s="1042"/>
      <c r="U23" s="977" t="str">
        <f>IF('2.【演奏曲情報入力シート】'!E25="","",'2.【演奏曲情報入力シート】'!E25)</f>
        <v/>
      </c>
      <c r="V23" s="978"/>
      <c r="W23" s="978"/>
      <c r="X23" s="983" t="str">
        <f>IF('2.【演奏曲情報入力シート】'!C25="","回","１回")</f>
        <v>回</v>
      </c>
      <c r="Y23" s="984"/>
      <c r="Z23" s="985"/>
      <c r="AA23" s="984" t="s">
        <v>81</v>
      </c>
      <c r="AB23" s="984"/>
      <c r="AC23" s="989"/>
      <c r="AD23" s="46"/>
      <c r="AE23" s="991"/>
      <c r="AF23" s="975"/>
      <c r="AG23" s="993"/>
      <c r="AH23" s="1048"/>
      <c r="AI23" s="975"/>
      <c r="AJ23" s="993"/>
      <c r="AK23" s="937"/>
      <c r="AL23" s="1050"/>
      <c r="AM23" s="1050"/>
      <c r="AN23" s="1050"/>
      <c r="AO23" s="1050"/>
      <c r="AP23" s="975"/>
      <c r="AQ23" s="1048"/>
      <c r="AR23" s="993"/>
      <c r="AS23" s="1046"/>
      <c r="AT23" s="936"/>
    </row>
    <row r="24" spans="1:47" ht="19.5" customHeight="1">
      <c r="A24" s="995"/>
      <c r="B24" s="1030" t="str">
        <f>IF('2.【演奏曲情報入力シート】'!C25="","",'2.【演奏曲情報入力シート】'!C25)</f>
        <v/>
      </c>
      <c r="C24" s="1031"/>
      <c r="D24" s="1031"/>
      <c r="E24" s="1031"/>
      <c r="F24" s="1032"/>
      <c r="G24" s="1033"/>
      <c r="H24" s="1034"/>
      <c r="I24" s="1035"/>
      <c r="J24" s="1003"/>
      <c r="K24" s="47" t="s">
        <v>101</v>
      </c>
      <c r="L24" s="1036"/>
      <c r="M24" s="1037"/>
      <c r="N24" s="1037"/>
      <c r="O24" s="1037"/>
      <c r="P24" s="1037"/>
      <c r="Q24" s="1038"/>
      <c r="R24" s="1043"/>
      <c r="S24" s="1044"/>
      <c r="T24" s="1045"/>
      <c r="U24" s="980"/>
      <c r="V24" s="981"/>
      <c r="W24" s="981"/>
      <c r="X24" s="986"/>
      <c r="Y24" s="987"/>
      <c r="Z24" s="988"/>
      <c r="AA24" s="987"/>
      <c r="AB24" s="987"/>
      <c r="AC24" s="990"/>
      <c r="AD24" s="48"/>
      <c r="AE24" s="992"/>
      <c r="AF24" s="976"/>
      <c r="AG24" s="994"/>
      <c r="AH24" s="1049"/>
      <c r="AI24" s="976"/>
      <c r="AJ24" s="994"/>
      <c r="AK24" s="942"/>
      <c r="AL24" s="1051"/>
      <c r="AM24" s="1051"/>
      <c r="AN24" s="1051"/>
      <c r="AO24" s="1051"/>
      <c r="AP24" s="976"/>
      <c r="AQ24" s="1049"/>
      <c r="AR24" s="994"/>
      <c r="AS24" s="1047"/>
      <c r="AT24" s="936"/>
      <c r="AU24" s="50"/>
    </row>
    <row r="25" spans="1:47" ht="19.5" customHeight="1">
      <c r="A25" s="995">
        <v>7</v>
      </c>
      <c r="B25" s="996"/>
      <c r="C25" s="997"/>
      <c r="D25" s="997"/>
      <c r="E25" s="997"/>
      <c r="F25" s="998"/>
      <c r="G25" s="999"/>
      <c r="H25" s="1000"/>
      <c r="I25" s="1001"/>
      <c r="J25" s="1002" t="s">
        <v>99</v>
      </c>
      <c r="K25" s="45" t="s">
        <v>100</v>
      </c>
      <c r="L25" s="1004"/>
      <c r="M25" s="1005"/>
      <c r="N25" s="1005"/>
      <c r="O25" s="1005"/>
      <c r="P25" s="1005"/>
      <c r="Q25" s="1006"/>
      <c r="R25" s="1040"/>
      <c r="S25" s="1041"/>
      <c r="T25" s="1042"/>
      <c r="U25" s="977"/>
      <c r="V25" s="978"/>
      <c r="W25" s="978"/>
      <c r="X25" s="983" t="s">
        <v>81</v>
      </c>
      <c r="Y25" s="984"/>
      <c r="Z25" s="985"/>
      <c r="AA25" s="984" t="s">
        <v>81</v>
      </c>
      <c r="AB25" s="984"/>
      <c r="AC25" s="989"/>
      <c r="AD25" s="46"/>
      <c r="AE25" s="991"/>
      <c r="AF25" s="975"/>
      <c r="AG25" s="993"/>
      <c r="AH25" s="1048"/>
      <c r="AI25" s="975"/>
      <c r="AJ25" s="993"/>
      <c r="AK25" s="937"/>
      <c r="AL25" s="1050"/>
      <c r="AM25" s="1050"/>
      <c r="AN25" s="1050"/>
      <c r="AO25" s="1050"/>
      <c r="AP25" s="975"/>
      <c r="AQ25" s="1048"/>
      <c r="AR25" s="993"/>
      <c r="AS25" s="1046"/>
      <c r="AT25" s="936"/>
    </row>
    <row r="26" spans="1:47" ht="19.5" customHeight="1">
      <c r="A26" s="995"/>
      <c r="B26" s="1030"/>
      <c r="C26" s="1031"/>
      <c r="D26" s="1031"/>
      <c r="E26" s="1031"/>
      <c r="F26" s="1032"/>
      <c r="G26" s="1033"/>
      <c r="H26" s="1034"/>
      <c r="I26" s="1035"/>
      <c r="J26" s="1003"/>
      <c r="K26" s="47" t="s">
        <v>101</v>
      </c>
      <c r="L26" s="1036"/>
      <c r="M26" s="1037"/>
      <c r="N26" s="1037"/>
      <c r="O26" s="1037"/>
      <c r="P26" s="1037"/>
      <c r="Q26" s="1038"/>
      <c r="R26" s="1043"/>
      <c r="S26" s="1044"/>
      <c r="T26" s="1045"/>
      <c r="U26" s="980"/>
      <c r="V26" s="981"/>
      <c r="W26" s="981"/>
      <c r="X26" s="986"/>
      <c r="Y26" s="987"/>
      <c r="Z26" s="988"/>
      <c r="AA26" s="987"/>
      <c r="AB26" s="987"/>
      <c r="AC26" s="990"/>
      <c r="AD26" s="48"/>
      <c r="AE26" s="992"/>
      <c r="AF26" s="976"/>
      <c r="AG26" s="994"/>
      <c r="AH26" s="1049"/>
      <c r="AI26" s="976"/>
      <c r="AJ26" s="994"/>
      <c r="AK26" s="942"/>
      <c r="AL26" s="1051"/>
      <c r="AM26" s="1051"/>
      <c r="AN26" s="1051"/>
      <c r="AO26" s="1051"/>
      <c r="AP26" s="976"/>
      <c r="AQ26" s="1049"/>
      <c r="AR26" s="994"/>
      <c r="AS26" s="1047"/>
      <c r="AT26" s="936"/>
    </row>
    <row r="27" spans="1:47" ht="19.5" customHeight="1">
      <c r="A27" s="995">
        <v>8</v>
      </c>
      <c r="B27" s="996"/>
      <c r="C27" s="997"/>
      <c r="D27" s="997"/>
      <c r="E27" s="997"/>
      <c r="F27" s="998"/>
      <c r="G27" s="999"/>
      <c r="H27" s="1000"/>
      <c r="I27" s="1001"/>
      <c r="J27" s="1002" t="s">
        <v>99</v>
      </c>
      <c r="K27" s="45" t="s">
        <v>100</v>
      </c>
      <c r="L27" s="1004"/>
      <c r="M27" s="1005"/>
      <c r="N27" s="1005"/>
      <c r="O27" s="1005"/>
      <c r="P27" s="1005"/>
      <c r="Q27" s="1006"/>
      <c r="R27" s="1040"/>
      <c r="S27" s="1041"/>
      <c r="T27" s="1042"/>
      <c r="U27" s="977"/>
      <c r="V27" s="978"/>
      <c r="W27" s="979"/>
      <c r="X27" s="983" t="s">
        <v>81</v>
      </c>
      <c r="Y27" s="984"/>
      <c r="Z27" s="985"/>
      <c r="AA27" s="984" t="s">
        <v>81</v>
      </c>
      <c r="AB27" s="984"/>
      <c r="AC27" s="989"/>
      <c r="AD27" s="46"/>
      <c r="AE27" s="991"/>
      <c r="AF27" s="975"/>
      <c r="AG27" s="993"/>
      <c r="AH27" s="1048"/>
      <c r="AI27" s="975"/>
      <c r="AJ27" s="993"/>
      <c r="AK27" s="937"/>
      <c r="AL27" s="1050"/>
      <c r="AM27" s="1050"/>
      <c r="AN27" s="1050"/>
      <c r="AO27" s="1050"/>
      <c r="AP27" s="975"/>
      <c r="AQ27" s="1048"/>
      <c r="AR27" s="993"/>
      <c r="AS27" s="1046"/>
      <c r="AT27" s="936"/>
    </row>
    <row r="28" spans="1:47" ht="19.5" customHeight="1">
      <c r="A28" s="995"/>
      <c r="B28" s="1030"/>
      <c r="C28" s="1031"/>
      <c r="D28" s="1031"/>
      <c r="E28" s="1031"/>
      <c r="F28" s="1032"/>
      <c r="G28" s="1033"/>
      <c r="H28" s="1034"/>
      <c r="I28" s="1035"/>
      <c r="J28" s="1003"/>
      <c r="K28" s="47" t="s">
        <v>101</v>
      </c>
      <c r="L28" s="1036"/>
      <c r="M28" s="1037"/>
      <c r="N28" s="1037"/>
      <c r="O28" s="1037"/>
      <c r="P28" s="1037"/>
      <c r="Q28" s="1038"/>
      <c r="R28" s="1043"/>
      <c r="S28" s="1044"/>
      <c r="T28" s="1045"/>
      <c r="U28" s="980"/>
      <c r="V28" s="981"/>
      <c r="W28" s="982"/>
      <c r="X28" s="986"/>
      <c r="Y28" s="987"/>
      <c r="Z28" s="988"/>
      <c r="AA28" s="987"/>
      <c r="AB28" s="987"/>
      <c r="AC28" s="990"/>
      <c r="AD28" s="48"/>
      <c r="AE28" s="992"/>
      <c r="AF28" s="976"/>
      <c r="AG28" s="994"/>
      <c r="AH28" s="1049"/>
      <c r="AI28" s="976"/>
      <c r="AJ28" s="994"/>
      <c r="AK28" s="942"/>
      <c r="AL28" s="1051"/>
      <c r="AM28" s="1051"/>
      <c r="AN28" s="1051"/>
      <c r="AO28" s="1051"/>
      <c r="AP28" s="976"/>
      <c r="AQ28" s="1049"/>
      <c r="AR28" s="994"/>
      <c r="AS28" s="1047"/>
      <c r="AT28" s="936"/>
    </row>
    <row r="29" spans="1:47" ht="19.5" customHeight="1">
      <c r="A29" s="995">
        <v>9</v>
      </c>
      <c r="B29" s="996"/>
      <c r="C29" s="997"/>
      <c r="D29" s="997"/>
      <c r="E29" s="997"/>
      <c r="F29" s="998"/>
      <c r="G29" s="999"/>
      <c r="H29" s="1000"/>
      <c r="I29" s="1001"/>
      <c r="J29" s="1002" t="s">
        <v>99</v>
      </c>
      <c r="K29" s="45" t="s">
        <v>100</v>
      </c>
      <c r="L29" s="1004"/>
      <c r="M29" s="1005"/>
      <c r="N29" s="1005"/>
      <c r="O29" s="1005"/>
      <c r="P29" s="1005"/>
      <c r="Q29" s="1006"/>
      <c r="R29" s="1040"/>
      <c r="S29" s="1041"/>
      <c r="T29" s="1042"/>
      <c r="U29" s="977"/>
      <c r="V29" s="978"/>
      <c r="W29" s="979"/>
      <c r="X29" s="983" t="s">
        <v>81</v>
      </c>
      <c r="Y29" s="984"/>
      <c r="Z29" s="985"/>
      <c r="AA29" s="984" t="s">
        <v>81</v>
      </c>
      <c r="AB29" s="984"/>
      <c r="AC29" s="989"/>
      <c r="AD29" s="46"/>
      <c r="AE29" s="991"/>
      <c r="AF29" s="975"/>
      <c r="AG29" s="993"/>
      <c r="AH29" s="1048"/>
      <c r="AI29" s="975"/>
      <c r="AJ29" s="993"/>
      <c r="AK29" s="937"/>
      <c r="AL29" s="1050"/>
      <c r="AM29" s="1050"/>
      <c r="AN29" s="1050"/>
      <c r="AO29" s="1050"/>
      <c r="AP29" s="975"/>
      <c r="AQ29" s="1048"/>
      <c r="AR29" s="993"/>
      <c r="AS29" s="1046"/>
      <c r="AT29" s="936"/>
    </row>
    <row r="30" spans="1:47" ht="19.5" customHeight="1">
      <c r="A30" s="995"/>
      <c r="B30" s="1030"/>
      <c r="C30" s="1031"/>
      <c r="D30" s="1031"/>
      <c r="E30" s="1031"/>
      <c r="F30" s="1032"/>
      <c r="G30" s="1033"/>
      <c r="H30" s="1034"/>
      <c r="I30" s="1035"/>
      <c r="J30" s="1003"/>
      <c r="K30" s="47" t="s">
        <v>101</v>
      </c>
      <c r="L30" s="1036"/>
      <c r="M30" s="1037"/>
      <c r="N30" s="1037"/>
      <c r="O30" s="1037"/>
      <c r="P30" s="1037"/>
      <c r="Q30" s="1038"/>
      <c r="R30" s="1043"/>
      <c r="S30" s="1044"/>
      <c r="T30" s="1045"/>
      <c r="U30" s="980"/>
      <c r="V30" s="981"/>
      <c r="W30" s="982"/>
      <c r="X30" s="986"/>
      <c r="Y30" s="987"/>
      <c r="Z30" s="988"/>
      <c r="AA30" s="987"/>
      <c r="AB30" s="987"/>
      <c r="AC30" s="990"/>
      <c r="AD30" s="48"/>
      <c r="AE30" s="992"/>
      <c r="AF30" s="976"/>
      <c r="AG30" s="994"/>
      <c r="AH30" s="1049"/>
      <c r="AI30" s="976"/>
      <c r="AJ30" s="994"/>
      <c r="AK30" s="942"/>
      <c r="AL30" s="1051"/>
      <c r="AM30" s="1051"/>
      <c r="AN30" s="1051"/>
      <c r="AO30" s="1051"/>
      <c r="AP30" s="976"/>
      <c r="AQ30" s="1049"/>
      <c r="AR30" s="994"/>
      <c r="AS30" s="1047"/>
      <c r="AT30" s="936"/>
    </row>
    <row r="31" spans="1:47" ht="19.5" customHeight="1">
      <c r="A31" s="1052">
        <v>10</v>
      </c>
      <c r="B31" s="996"/>
      <c r="C31" s="997"/>
      <c r="D31" s="997"/>
      <c r="E31" s="997"/>
      <c r="F31" s="998"/>
      <c r="G31" s="999"/>
      <c r="H31" s="1000"/>
      <c r="I31" s="1001"/>
      <c r="J31" s="1002" t="s">
        <v>99</v>
      </c>
      <c r="K31" s="45" t="s">
        <v>100</v>
      </c>
      <c r="L31" s="1004"/>
      <c r="M31" s="1005"/>
      <c r="N31" s="1005"/>
      <c r="O31" s="1005"/>
      <c r="P31" s="1005"/>
      <c r="Q31" s="1006"/>
      <c r="R31" s="1040"/>
      <c r="S31" s="1041"/>
      <c r="T31" s="1042"/>
      <c r="U31" s="977"/>
      <c r="V31" s="978"/>
      <c r="W31" s="979"/>
      <c r="X31" s="983" t="s">
        <v>81</v>
      </c>
      <c r="Y31" s="984"/>
      <c r="Z31" s="985"/>
      <c r="AA31" s="984" t="s">
        <v>81</v>
      </c>
      <c r="AB31" s="984"/>
      <c r="AC31" s="989"/>
      <c r="AD31" s="46"/>
      <c r="AE31" s="991"/>
      <c r="AF31" s="975"/>
      <c r="AG31" s="993"/>
      <c r="AH31" s="1048"/>
      <c r="AI31" s="975"/>
      <c r="AJ31" s="993"/>
      <c r="AK31" s="937"/>
      <c r="AL31" s="1050"/>
      <c r="AM31" s="1050"/>
      <c r="AN31" s="1050"/>
      <c r="AO31" s="1050"/>
      <c r="AP31" s="975"/>
      <c r="AQ31" s="1048"/>
      <c r="AR31" s="993"/>
      <c r="AS31" s="1046"/>
      <c r="AT31" s="936"/>
    </row>
    <row r="32" spans="1:47" ht="19.5" customHeight="1" thickBot="1">
      <c r="A32" s="1053"/>
      <c r="B32" s="1058"/>
      <c r="C32" s="1059"/>
      <c r="D32" s="1059"/>
      <c r="E32" s="1059"/>
      <c r="F32" s="1060"/>
      <c r="G32" s="1061"/>
      <c r="H32" s="1062"/>
      <c r="I32" s="1063"/>
      <c r="J32" s="1054"/>
      <c r="K32" s="51" t="s">
        <v>101</v>
      </c>
      <c r="L32" s="1064"/>
      <c r="M32" s="1065"/>
      <c r="N32" s="1065"/>
      <c r="O32" s="1065"/>
      <c r="P32" s="1065"/>
      <c r="Q32" s="1066"/>
      <c r="R32" s="1055"/>
      <c r="S32" s="1056"/>
      <c r="T32" s="1057"/>
      <c r="U32" s="1072"/>
      <c r="V32" s="1073"/>
      <c r="W32" s="1074"/>
      <c r="X32" s="1075"/>
      <c r="Y32" s="1076"/>
      <c r="Z32" s="1077"/>
      <c r="AA32" s="987"/>
      <c r="AB32" s="987"/>
      <c r="AC32" s="990"/>
      <c r="AD32" s="52"/>
      <c r="AE32" s="992"/>
      <c r="AF32" s="976"/>
      <c r="AG32" s="994"/>
      <c r="AH32" s="1049"/>
      <c r="AI32" s="976"/>
      <c r="AJ32" s="994"/>
      <c r="AK32" s="942"/>
      <c r="AL32" s="1051"/>
      <c r="AM32" s="1051"/>
      <c r="AN32" s="1051"/>
      <c r="AO32" s="1051"/>
      <c r="AP32" s="976"/>
      <c r="AQ32" s="1049"/>
      <c r="AR32" s="994"/>
      <c r="AS32" s="1047"/>
      <c r="AT32" s="936"/>
    </row>
    <row r="33" spans="5:46" ht="19.149999999999999" customHeight="1" thickTop="1">
      <c r="I33" s="1067" t="s">
        <v>102</v>
      </c>
      <c r="J33" s="1067"/>
      <c r="K33" s="1067"/>
      <c r="L33" s="1067"/>
      <c r="M33" s="1067"/>
      <c r="N33" s="1067"/>
      <c r="O33" s="1067"/>
      <c r="P33" s="1067"/>
      <c r="Q33" s="1067"/>
      <c r="R33" s="1067"/>
      <c r="T33" s="1068" t="s">
        <v>103</v>
      </c>
      <c r="U33" s="929"/>
      <c r="V33" s="929"/>
      <c r="W33" s="929"/>
      <c r="X33" s="929"/>
      <c r="Y33" s="930"/>
      <c r="Z33" s="893"/>
      <c r="AA33" s="1069"/>
      <c r="AB33" s="1070"/>
      <c r="AC33" s="1071"/>
      <c r="AD33" s="53"/>
      <c r="AE33" s="54"/>
      <c r="AF33" s="55"/>
      <c r="AG33" s="53"/>
      <c r="AH33" s="54"/>
      <c r="AI33" s="55"/>
      <c r="AJ33" s="53"/>
      <c r="AK33" s="56">
        <v>9</v>
      </c>
      <c r="AL33" s="57">
        <v>9</v>
      </c>
      <c r="AM33" s="57">
        <v>9</v>
      </c>
      <c r="AN33" s="57">
        <v>9</v>
      </c>
      <c r="AO33" s="57">
        <v>9</v>
      </c>
      <c r="AP33" s="57">
        <v>9</v>
      </c>
      <c r="AQ33" s="57">
        <v>9</v>
      </c>
      <c r="AR33" s="58">
        <v>9</v>
      </c>
      <c r="AS33" s="59"/>
    </row>
    <row r="34" spans="5:46" ht="19.149999999999999" customHeight="1" thickBot="1">
      <c r="E34" s="49"/>
      <c r="J34" s="1078" t="s">
        <v>104</v>
      </c>
      <c r="K34" s="1079"/>
      <c r="L34" s="60"/>
      <c r="M34" s="61"/>
      <c r="N34" s="60"/>
      <c r="O34" s="61"/>
      <c r="P34" s="60"/>
      <c r="Q34" s="61"/>
      <c r="R34" s="41"/>
      <c r="T34" s="1080" t="s">
        <v>105</v>
      </c>
      <c r="U34" s="1081"/>
      <c r="V34" s="1081"/>
      <c r="W34" s="1081"/>
      <c r="X34" s="1081"/>
      <c r="Y34" s="1082"/>
      <c r="Z34" s="1083"/>
      <c r="AA34" s="1084"/>
      <c r="AB34" s="1085"/>
      <c r="AC34" s="1084"/>
      <c r="AD34" s="53"/>
      <c r="AE34" s="54"/>
      <c r="AF34" s="55"/>
      <c r="AG34" s="53"/>
      <c r="AH34" s="54"/>
      <c r="AI34" s="55"/>
      <c r="AJ34" s="53"/>
      <c r="AK34" s="1086" t="s">
        <v>106</v>
      </c>
      <c r="AL34" s="1087"/>
      <c r="AM34" s="1087"/>
      <c r="AN34" s="1087"/>
      <c r="AO34" s="1087"/>
      <c r="AP34" s="1087"/>
      <c r="AQ34" s="1087"/>
      <c r="AR34" s="1087"/>
      <c r="AS34" s="1087"/>
      <c r="AT34" s="62"/>
    </row>
    <row r="35" spans="5:46" ht="19.149999999999999" customHeight="1" thickBot="1">
      <c r="J35" s="1088" t="s">
        <v>107</v>
      </c>
      <c r="K35" s="1089"/>
      <c r="L35" s="1090" t="s">
        <v>108</v>
      </c>
      <c r="M35" s="1091"/>
      <c r="N35" s="1092"/>
      <c r="O35" s="63"/>
      <c r="P35" s="64"/>
      <c r="Q35" s="65"/>
      <c r="R35" s="66"/>
      <c r="T35" s="1093" t="s">
        <v>109</v>
      </c>
      <c r="U35" s="1094"/>
      <c r="V35" s="1094"/>
      <c r="W35" s="1094"/>
      <c r="X35" s="1094"/>
      <c r="Y35" s="1095"/>
      <c r="Z35" s="1096"/>
      <c r="AA35" s="1097"/>
      <c r="AB35" s="1098"/>
      <c r="AC35" s="1097"/>
      <c r="AD35" s="53"/>
      <c r="AE35" s="54"/>
      <c r="AF35" s="55"/>
      <c r="AG35" s="53"/>
      <c r="AH35" s="54"/>
      <c r="AI35" s="55"/>
      <c r="AJ35" s="67"/>
      <c r="AK35" s="68"/>
      <c r="AL35" s="69"/>
      <c r="AM35" s="69"/>
      <c r="AN35" s="69"/>
      <c r="AO35" s="69"/>
      <c r="AP35" s="69"/>
      <c r="AQ35" s="69"/>
      <c r="AR35" s="69"/>
      <c r="AS35" s="69"/>
      <c r="AT35" s="70"/>
    </row>
    <row r="36" spans="5:46" ht="19.899999999999999" customHeight="1"/>
    <row r="37" spans="5:46" ht="19.899999999999999" customHeight="1"/>
    <row r="38" spans="5:46" ht="19.899999999999999" customHeight="1"/>
    <row r="39" spans="5:46" ht="19.899999999999999" customHeight="1"/>
    <row r="40" spans="5:46" ht="19.899999999999999" customHeight="1"/>
  </sheetData>
  <sheetProtection algorithmName="SHA-512" hashValue="YjQkDgaC+lYj6fYABFOFN3TljnwydB7K0y4S/+hgso4m/fLCq7bLbglhKML+AeeqVG0jIeFYixG5st6EbkkUzA==" saltValue="mLs508AysTOZcflzESuODg==" spinCount="100000" sheet="1" objects="1" scenarios="1" selectLockedCells="1"/>
  <mergeCells count="332">
    <mergeCell ref="I7:R9"/>
    <mergeCell ref="V4:AD5"/>
    <mergeCell ref="AE4:AI5"/>
    <mergeCell ref="D1:G1"/>
    <mergeCell ref="A2:C2"/>
    <mergeCell ref="D2:D3"/>
    <mergeCell ref="E2:G3"/>
    <mergeCell ref="H2:AT3"/>
    <mergeCell ref="A4:B6"/>
    <mergeCell ref="C4:G6"/>
    <mergeCell ref="H4:H6"/>
    <mergeCell ref="I4:R6"/>
    <mergeCell ref="S4:U5"/>
    <mergeCell ref="AJ4:AJ7"/>
    <mergeCell ref="X11:Z12"/>
    <mergeCell ref="AA11:AC12"/>
    <mergeCell ref="AD11:AD12"/>
    <mergeCell ref="AK11:AR12"/>
    <mergeCell ref="AT11:AT12"/>
    <mergeCell ref="AK4:AS9"/>
    <mergeCell ref="AE11:AJ12"/>
    <mergeCell ref="A11:F12"/>
    <mergeCell ref="G11:I12"/>
    <mergeCell ref="J11:K12"/>
    <mergeCell ref="L11:Q12"/>
    <mergeCell ref="R11:T12"/>
    <mergeCell ref="U11:W12"/>
    <mergeCell ref="S6:U7"/>
    <mergeCell ref="V6:AD7"/>
    <mergeCell ref="AE6:AI9"/>
    <mergeCell ref="S8:U9"/>
    <mergeCell ref="V8:AD9"/>
    <mergeCell ref="AJ8:AJ9"/>
    <mergeCell ref="A7:B9"/>
    <mergeCell ref="C7:E9"/>
    <mergeCell ref="F7:F9"/>
    <mergeCell ref="G7:G9"/>
    <mergeCell ref="H7:H9"/>
    <mergeCell ref="AL13:AL14"/>
    <mergeCell ref="AM13:AM14"/>
    <mergeCell ref="U13:W14"/>
    <mergeCell ref="X13:Z14"/>
    <mergeCell ref="AA13:AC14"/>
    <mergeCell ref="AE13:AE14"/>
    <mergeCell ref="AF13:AF14"/>
    <mergeCell ref="AG13:AG14"/>
    <mergeCell ref="A13:A14"/>
    <mergeCell ref="B13:F13"/>
    <mergeCell ref="G13:I13"/>
    <mergeCell ref="J13:J14"/>
    <mergeCell ref="L13:Q13"/>
    <mergeCell ref="R13:T14"/>
    <mergeCell ref="AA15:AC16"/>
    <mergeCell ref="AE15:AE16"/>
    <mergeCell ref="AF15:AF16"/>
    <mergeCell ref="AG15:AG16"/>
    <mergeCell ref="AT13:AT14"/>
    <mergeCell ref="B14:F14"/>
    <mergeCell ref="G14:I14"/>
    <mergeCell ref="L14:Q14"/>
    <mergeCell ref="A15:A16"/>
    <mergeCell ref="B15:F15"/>
    <mergeCell ref="G15:I15"/>
    <mergeCell ref="J15:J16"/>
    <mergeCell ref="L15:Q15"/>
    <mergeCell ref="R15:T16"/>
    <mergeCell ref="AN13:AN14"/>
    <mergeCell ref="AO13:AO14"/>
    <mergeCell ref="AP13:AP14"/>
    <mergeCell ref="AQ13:AQ14"/>
    <mergeCell ref="AR13:AR14"/>
    <mergeCell ref="AS13:AS14"/>
    <mergeCell ref="AH13:AH14"/>
    <mergeCell ref="AI13:AI14"/>
    <mergeCell ref="AJ13:AJ14"/>
    <mergeCell ref="AK13:AK14"/>
    <mergeCell ref="AT15:AT16"/>
    <mergeCell ref="B16:F16"/>
    <mergeCell ref="G16:I16"/>
    <mergeCell ref="L16:Q16"/>
    <mergeCell ref="A17:A18"/>
    <mergeCell ref="B17:F17"/>
    <mergeCell ref="G17:I17"/>
    <mergeCell ref="J17:J18"/>
    <mergeCell ref="L17:Q17"/>
    <mergeCell ref="R17:T18"/>
    <mergeCell ref="AN15:AN16"/>
    <mergeCell ref="AO15:AO16"/>
    <mergeCell ref="AP15:AP16"/>
    <mergeCell ref="AQ15:AQ16"/>
    <mergeCell ref="AR15:AR16"/>
    <mergeCell ref="AS15:AS16"/>
    <mergeCell ref="AH15:AH16"/>
    <mergeCell ref="AI15:AI16"/>
    <mergeCell ref="AJ15:AJ16"/>
    <mergeCell ref="AK15:AK16"/>
    <mergeCell ref="AL15:AL16"/>
    <mergeCell ref="AM15:AM16"/>
    <mergeCell ref="U15:W16"/>
    <mergeCell ref="X15:Z16"/>
    <mergeCell ref="A19:A20"/>
    <mergeCell ref="B19:F19"/>
    <mergeCell ref="G19:I19"/>
    <mergeCell ref="J19:J20"/>
    <mergeCell ref="L19:Q19"/>
    <mergeCell ref="R19:T20"/>
    <mergeCell ref="AN17:AN18"/>
    <mergeCell ref="AO17:AO18"/>
    <mergeCell ref="AP17:AP18"/>
    <mergeCell ref="AH17:AH18"/>
    <mergeCell ref="AI17:AI18"/>
    <mergeCell ref="AJ17:AJ18"/>
    <mergeCell ref="AK17:AK18"/>
    <mergeCell ref="AL17:AL18"/>
    <mergeCell ref="AM17:AM18"/>
    <mergeCell ref="U17:W18"/>
    <mergeCell ref="X17:Z18"/>
    <mergeCell ref="AA17:AC18"/>
    <mergeCell ref="AE17:AE18"/>
    <mergeCell ref="AF17:AF18"/>
    <mergeCell ref="AG17:AG18"/>
    <mergeCell ref="AM19:AM20"/>
    <mergeCell ref="U19:W20"/>
    <mergeCell ref="X19:Z20"/>
    <mergeCell ref="AA19:AC20"/>
    <mergeCell ref="AE19:AE20"/>
    <mergeCell ref="AF19:AF20"/>
    <mergeCell ref="AG19:AG20"/>
    <mergeCell ref="AT17:AT18"/>
    <mergeCell ref="B18:F18"/>
    <mergeCell ref="G18:I18"/>
    <mergeCell ref="L18:Q18"/>
    <mergeCell ref="AQ17:AQ18"/>
    <mergeCell ref="AR17:AR18"/>
    <mergeCell ref="AS17:AS18"/>
    <mergeCell ref="AE21:AE22"/>
    <mergeCell ref="AF21:AF22"/>
    <mergeCell ref="AG21:AG22"/>
    <mergeCell ref="AT19:AT20"/>
    <mergeCell ref="B20:F20"/>
    <mergeCell ref="G20:I20"/>
    <mergeCell ref="L20:Q20"/>
    <mergeCell ref="A21:A22"/>
    <mergeCell ref="B21:F21"/>
    <mergeCell ref="G21:I21"/>
    <mergeCell ref="J21:J22"/>
    <mergeCell ref="L21:Q21"/>
    <mergeCell ref="R21:T22"/>
    <mergeCell ref="AN19:AN20"/>
    <mergeCell ref="AO19:AO20"/>
    <mergeCell ref="AP19:AP20"/>
    <mergeCell ref="AQ19:AQ20"/>
    <mergeCell ref="AR19:AR20"/>
    <mergeCell ref="AS19:AS20"/>
    <mergeCell ref="AH19:AH20"/>
    <mergeCell ref="AI19:AI20"/>
    <mergeCell ref="AJ19:AJ20"/>
    <mergeCell ref="AK19:AK20"/>
    <mergeCell ref="AL19:AL20"/>
    <mergeCell ref="B22:F22"/>
    <mergeCell ref="G22:I22"/>
    <mergeCell ref="L22:Q22"/>
    <mergeCell ref="A23:A24"/>
    <mergeCell ref="B23:F23"/>
    <mergeCell ref="G23:I23"/>
    <mergeCell ref="J23:J24"/>
    <mergeCell ref="L23:Q23"/>
    <mergeCell ref="R23:T24"/>
    <mergeCell ref="AL23:AL24"/>
    <mergeCell ref="AM23:AM24"/>
    <mergeCell ref="U23:W24"/>
    <mergeCell ref="X23:Z24"/>
    <mergeCell ref="AA23:AC24"/>
    <mergeCell ref="AE23:AE24"/>
    <mergeCell ref="AF23:AF24"/>
    <mergeCell ref="AG23:AG24"/>
    <mergeCell ref="AT21:AT22"/>
    <mergeCell ref="AN21:AN22"/>
    <mergeCell ref="AO21:AO22"/>
    <mergeCell ref="AP21:AP22"/>
    <mergeCell ref="AQ21:AQ22"/>
    <mergeCell ref="AR21:AR22"/>
    <mergeCell ref="AS21:AS22"/>
    <mergeCell ref="AH21:AH22"/>
    <mergeCell ref="AI21:AI22"/>
    <mergeCell ref="AJ21:AJ22"/>
    <mergeCell ref="AK21:AK22"/>
    <mergeCell ref="AL21:AL22"/>
    <mergeCell ref="AM21:AM22"/>
    <mergeCell ref="U21:W22"/>
    <mergeCell ref="X21:Z22"/>
    <mergeCell ref="AA21:AC22"/>
    <mergeCell ref="AA25:AC26"/>
    <mergeCell ref="AE25:AE26"/>
    <mergeCell ref="AF25:AF26"/>
    <mergeCell ref="AG25:AG26"/>
    <mergeCell ref="AT23:AT24"/>
    <mergeCell ref="B24:F24"/>
    <mergeCell ref="G24:I24"/>
    <mergeCell ref="L24:Q24"/>
    <mergeCell ref="A25:A26"/>
    <mergeCell ref="B25:F25"/>
    <mergeCell ref="G25:I25"/>
    <mergeCell ref="J25:J26"/>
    <mergeCell ref="L25:Q25"/>
    <mergeCell ref="R25:T26"/>
    <mergeCell ref="AN23:AN24"/>
    <mergeCell ref="AO23:AO24"/>
    <mergeCell ref="AP23:AP24"/>
    <mergeCell ref="AQ23:AQ24"/>
    <mergeCell ref="AR23:AR24"/>
    <mergeCell ref="AS23:AS24"/>
    <mergeCell ref="AH23:AH24"/>
    <mergeCell ref="AI23:AI24"/>
    <mergeCell ref="AJ23:AJ24"/>
    <mergeCell ref="AK23:AK24"/>
    <mergeCell ref="AT25:AT26"/>
    <mergeCell ref="B26:F26"/>
    <mergeCell ref="G26:I26"/>
    <mergeCell ref="L26:Q26"/>
    <mergeCell ref="A27:A28"/>
    <mergeCell ref="B27:F27"/>
    <mergeCell ref="G27:I27"/>
    <mergeCell ref="J27:J28"/>
    <mergeCell ref="L27:Q27"/>
    <mergeCell ref="R27:T28"/>
    <mergeCell ref="AN25:AN26"/>
    <mergeCell ref="AO25:AO26"/>
    <mergeCell ref="AP25:AP26"/>
    <mergeCell ref="AQ25:AQ26"/>
    <mergeCell ref="AR25:AR26"/>
    <mergeCell ref="AS25:AS26"/>
    <mergeCell ref="AH25:AH26"/>
    <mergeCell ref="AI25:AI26"/>
    <mergeCell ref="AJ25:AJ26"/>
    <mergeCell ref="AK25:AK26"/>
    <mergeCell ref="AL25:AL26"/>
    <mergeCell ref="AM25:AM26"/>
    <mergeCell ref="U25:W26"/>
    <mergeCell ref="X25:Z26"/>
    <mergeCell ref="A29:A30"/>
    <mergeCell ref="B29:F29"/>
    <mergeCell ref="G29:I29"/>
    <mergeCell ref="J29:J30"/>
    <mergeCell ref="L29:Q29"/>
    <mergeCell ref="R29:T30"/>
    <mergeCell ref="AN27:AN28"/>
    <mergeCell ref="AO27:AO28"/>
    <mergeCell ref="AP27:AP28"/>
    <mergeCell ref="AH27:AH28"/>
    <mergeCell ref="AI27:AI28"/>
    <mergeCell ref="AJ27:AJ28"/>
    <mergeCell ref="AK27:AK28"/>
    <mergeCell ref="AL27:AL28"/>
    <mergeCell ref="AM27:AM28"/>
    <mergeCell ref="U27:W28"/>
    <mergeCell ref="X27:Z28"/>
    <mergeCell ref="AA27:AC28"/>
    <mergeCell ref="AE27:AE28"/>
    <mergeCell ref="AF27:AF28"/>
    <mergeCell ref="AG27:AG28"/>
    <mergeCell ref="U29:W30"/>
    <mergeCell ref="X29:Z30"/>
    <mergeCell ref="AA29:AC30"/>
    <mergeCell ref="AE29:AE30"/>
    <mergeCell ref="AF29:AF30"/>
    <mergeCell ref="AG29:AG30"/>
    <mergeCell ref="AT27:AT28"/>
    <mergeCell ref="B28:F28"/>
    <mergeCell ref="G28:I28"/>
    <mergeCell ref="L28:Q28"/>
    <mergeCell ref="AQ27:AQ28"/>
    <mergeCell ref="AR27:AR28"/>
    <mergeCell ref="AS27:AS28"/>
    <mergeCell ref="AF31:AF32"/>
    <mergeCell ref="AG31:AG32"/>
    <mergeCell ref="AT29:AT30"/>
    <mergeCell ref="B30:F30"/>
    <mergeCell ref="G30:I30"/>
    <mergeCell ref="L30:Q30"/>
    <mergeCell ref="A31:A32"/>
    <mergeCell ref="B31:F31"/>
    <mergeCell ref="G31:I31"/>
    <mergeCell ref="J31:J32"/>
    <mergeCell ref="L31:Q31"/>
    <mergeCell ref="R31:T32"/>
    <mergeCell ref="AN29:AN30"/>
    <mergeCell ref="AO29:AO30"/>
    <mergeCell ref="AP29:AP30"/>
    <mergeCell ref="AQ29:AQ30"/>
    <mergeCell ref="AR29:AR30"/>
    <mergeCell ref="AS29:AS30"/>
    <mergeCell ref="AH29:AH30"/>
    <mergeCell ref="AI29:AI30"/>
    <mergeCell ref="AJ29:AJ30"/>
    <mergeCell ref="AK29:AK30"/>
    <mergeCell ref="AL29:AL30"/>
    <mergeCell ref="AM29:AM30"/>
    <mergeCell ref="AT31:AT32"/>
    <mergeCell ref="B32:F32"/>
    <mergeCell ref="G32:I32"/>
    <mergeCell ref="L32:Q32"/>
    <mergeCell ref="I33:R33"/>
    <mergeCell ref="T33:Y33"/>
    <mergeCell ref="Z33:AA33"/>
    <mergeCell ref="AB33:AC33"/>
    <mergeCell ref="AN31:AN32"/>
    <mergeCell ref="AO31:AO32"/>
    <mergeCell ref="AP31:AP32"/>
    <mergeCell ref="AQ31:AQ32"/>
    <mergeCell ref="AR31:AR32"/>
    <mergeCell ref="AS31:AS32"/>
    <mergeCell ref="AH31:AH32"/>
    <mergeCell ref="AI31:AI32"/>
    <mergeCell ref="AJ31:AJ32"/>
    <mergeCell ref="AK31:AK32"/>
    <mergeCell ref="AL31:AL32"/>
    <mergeCell ref="AM31:AM32"/>
    <mergeCell ref="U31:W32"/>
    <mergeCell ref="X31:Z32"/>
    <mergeCell ref="AA31:AC32"/>
    <mergeCell ref="AE31:AE32"/>
    <mergeCell ref="J34:K34"/>
    <mergeCell ref="T34:Y34"/>
    <mergeCell ref="Z34:AA34"/>
    <mergeCell ref="AB34:AC34"/>
    <mergeCell ref="AK34:AS34"/>
    <mergeCell ref="J35:K35"/>
    <mergeCell ref="L35:N35"/>
    <mergeCell ref="T35:Y35"/>
    <mergeCell ref="Z35:AA35"/>
    <mergeCell ref="AB35:AC35"/>
  </mergeCells>
  <phoneticPr fontId="2"/>
  <pageMargins left="0.39370078740157483" right="7.874015748031496E-2" top="0.59055118110236227" bottom="0.19685039370078741" header="0.39370078740157483" footer="0.27559055118110237"/>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A1:AU40"/>
  <sheetViews>
    <sheetView showGridLines="0" showRowColHeaders="0" zoomScaleSheetLayoutView="75" workbookViewId="0"/>
  </sheetViews>
  <sheetFormatPr defaultColWidth="8.75" defaultRowHeight="12"/>
  <cols>
    <col min="1" max="1" width="2.375" style="39" customWidth="1"/>
    <col min="2" max="2" width="4.625" style="39" customWidth="1"/>
    <col min="3" max="3" width="3.625" style="39" customWidth="1"/>
    <col min="4" max="4" width="7.625" style="39" customWidth="1"/>
    <col min="5" max="5" width="10.625" style="39" customWidth="1"/>
    <col min="6" max="6" width="9.125" style="39" customWidth="1"/>
    <col min="7" max="7" width="4.75" style="39" customWidth="1"/>
    <col min="8" max="8" width="8.5" style="39" customWidth="1"/>
    <col min="9" max="9" width="2.625" style="39" customWidth="1"/>
    <col min="10" max="10" width="3.375" style="39" customWidth="1"/>
    <col min="11" max="11" width="5.625" style="39" customWidth="1"/>
    <col min="12" max="16" width="2.75" style="39" customWidth="1"/>
    <col min="17" max="17" width="1.625" style="39" customWidth="1"/>
    <col min="18" max="18" width="2.75" style="39" customWidth="1"/>
    <col min="19" max="19" width="8.75" style="39"/>
    <col min="20" max="20" width="2.375" style="39" customWidth="1"/>
    <col min="21" max="29" width="1.125" style="39" customWidth="1"/>
    <col min="30" max="30" width="2.375" style="39" hidden="1" customWidth="1"/>
    <col min="31" max="36" width="2.375" style="39" customWidth="1"/>
    <col min="37" max="46" width="2.125" style="39" customWidth="1"/>
    <col min="47" max="47" width="8.75" style="39"/>
    <col min="48" max="48" width="1.5" style="39" customWidth="1"/>
    <col min="49" max="16384" width="8.75" style="39"/>
  </cols>
  <sheetData>
    <row r="1" spans="1:47" ht="13.9" customHeight="1" thickBot="1">
      <c r="D1" s="895" t="s">
        <v>74</v>
      </c>
      <c r="E1" s="895"/>
      <c r="F1" s="895"/>
      <c r="G1" s="895"/>
    </row>
    <row r="2" spans="1:47" ht="13.9" customHeight="1">
      <c r="A2" s="896" t="s">
        <v>75</v>
      </c>
      <c r="B2" s="896"/>
      <c r="C2" s="896"/>
      <c r="D2" s="897" t="s">
        <v>76</v>
      </c>
      <c r="E2" s="899">
        <f ca="1">TODAY()</f>
        <v>45759</v>
      </c>
      <c r="F2" s="900"/>
      <c r="G2" s="901"/>
      <c r="H2" s="905" t="s">
        <v>77</v>
      </c>
      <c r="I2" s="906"/>
      <c r="J2" s="906"/>
      <c r="K2" s="906"/>
      <c r="L2" s="906"/>
      <c r="M2" s="906"/>
      <c r="N2" s="906"/>
      <c r="O2" s="906"/>
      <c r="P2" s="906"/>
      <c r="Q2" s="906"/>
      <c r="R2" s="906"/>
      <c r="S2" s="906"/>
      <c r="T2" s="906"/>
      <c r="U2" s="906"/>
      <c r="V2" s="906"/>
      <c r="W2" s="906"/>
      <c r="X2" s="906"/>
      <c r="Y2" s="906"/>
      <c r="Z2" s="906"/>
      <c r="AA2" s="906"/>
      <c r="AB2" s="906"/>
      <c r="AC2" s="906"/>
      <c r="AD2" s="906"/>
      <c r="AE2" s="906"/>
      <c r="AF2" s="906"/>
      <c r="AG2" s="906"/>
      <c r="AH2" s="906"/>
      <c r="AI2" s="906"/>
      <c r="AJ2" s="906"/>
      <c r="AK2" s="906"/>
      <c r="AL2" s="906"/>
      <c r="AM2" s="906"/>
      <c r="AN2" s="906"/>
      <c r="AO2" s="906"/>
      <c r="AP2" s="906"/>
      <c r="AQ2" s="906"/>
      <c r="AR2" s="906"/>
      <c r="AS2" s="906"/>
      <c r="AT2" s="906"/>
    </row>
    <row r="3" spans="1:47" ht="13.9" customHeight="1" thickBot="1">
      <c r="C3" s="40"/>
      <c r="D3" s="898"/>
      <c r="E3" s="902"/>
      <c r="F3" s="903"/>
      <c r="G3" s="904"/>
      <c r="H3" s="905"/>
      <c r="I3" s="906"/>
      <c r="J3" s="906"/>
      <c r="K3" s="906"/>
      <c r="L3" s="906"/>
      <c r="M3" s="906"/>
      <c r="N3" s="906"/>
      <c r="O3" s="906"/>
      <c r="P3" s="906"/>
      <c r="Q3" s="906"/>
      <c r="R3" s="906"/>
      <c r="S3" s="906"/>
      <c r="T3" s="906"/>
      <c r="U3" s="906"/>
      <c r="V3" s="906"/>
      <c r="W3" s="906"/>
      <c r="X3" s="906"/>
      <c r="Y3" s="906"/>
      <c r="Z3" s="906"/>
      <c r="AA3" s="906"/>
      <c r="AB3" s="906"/>
      <c r="AC3" s="906"/>
      <c r="AD3" s="906"/>
      <c r="AE3" s="906"/>
      <c r="AF3" s="906"/>
      <c r="AG3" s="906"/>
      <c r="AH3" s="906"/>
      <c r="AI3" s="906"/>
      <c r="AJ3" s="906"/>
      <c r="AK3" s="906"/>
      <c r="AL3" s="906"/>
      <c r="AM3" s="906"/>
      <c r="AN3" s="906"/>
      <c r="AO3" s="906"/>
      <c r="AP3" s="906"/>
      <c r="AQ3" s="906"/>
      <c r="AR3" s="906"/>
      <c r="AS3" s="906"/>
      <c r="AT3" s="906"/>
    </row>
    <row r="4" spans="1:47" ht="9" customHeight="1">
      <c r="A4" s="907" t="s">
        <v>78</v>
      </c>
      <c r="B4" s="908"/>
      <c r="C4" s="912" t="str">
        <f>'Ⓗ-2演奏利用明細書【単曲】(印刷)'!C4:G6</f>
        <v>第27回全九州カラーガード・パーカッションコンテスト
_x000D_第9回カラーガード全国大会九州予選</v>
      </c>
      <c r="D4" s="913"/>
      <c r="E4" s="913"/>
      <c r="F4" s="913"/>
      <c r="G4" s="914"/>
      <c r="H4" s="918" t="s">
        <v>79</v>
      </c>
      <c r="I4" s="921" t="str">
        <f>'Ⓗ-2演奏利用明細書【単曲】(印刷)'!I4:R6</f>
        <v>唐津市文化体育館</v>
      </c>
      <c r="J4" s="922"/>
      <c r="K4" s="922"/>
      <c r="L4" s="922"/>
      <c r="M4" s="922"/>
      <c r="N4" s="922"/>
      <c r="O4" s="922"/>
      <c r="P4" s="922"/>
      <c r="Q4" s="922"/>
      <c r="R4" s="923"/>
      <c r="S4" s="927" t="s">
        <v>80</v>
      </c>
      <c r="T4" s="927"/>
      <c r="U4" s="928"/>
      <c r="V4" s="882" t="s">
        <v>81</v>
      </c>
      <c r="W4" s="883"/>
      <c r="X4" s="883"/>
      <c r="Y4" s="883"/>
      <c r="Z4" s="883"/>
      <c r="AA4" s="883"/>
      <c r="AB4" s="884"/>
      <c r="AC4" s="884"/>
      <c r="AD4" s="885"/>
      <c r="AE4" s="889" t="s">
        <v>82</v>
      </c>
      <c r="AF4" s="890"/>
      <c r="AG4" s="890"/>
      <c r="AH4" s="890"/>
      <c r="AI4" s="891"/>
      <c r="AJ4" s="931" t="s">
        <v>83</v>
      </c>
      <c r="AK4" s="937"/>
      <c r="AL4" s="938"/>
      <c r="AM4" s="938"/>
      <c r="AN4" s="938"/>
      <c r="AO4" s="938"/>
      <c r="AP4" s="938"/>
      <c r="AQ4" s="938"/>
      <c r="AR4" s="938"/>
      <c r="AS4" s="939"/>
      <c r="AT4" s="41"/>
    </row>
    <row r="5" spans="1:47" ht="9" customHeight="1">
      <c r="A5" s="909"/>
      <c r="B5" s="868"/>
      <c r="C5" s="912"/>
      <c r="D5" s="913"/>
      <c r="E5" s="913"/>
      <c r="F5" s="913"/>
      <c r="G5" s="914"/>
      <c r="H5" s="919"/>
      <c r="I5" s="876"/>
      <c r="J5" s="877"/>
      <c r="K5" s="877"/>
      <c r="L5" s="877"/>
      <c r="M5" s="877"/>
      <c r="N5" s="877"/>
      <c r="O5" s="877"/>
      <c r="P5" s="877"/>
      <c r="Q5" s="877"/>
      <c r="R5" s="878"/>
      <c r="S5" s="929"/>
      <c r="T5" s="929"/>
      <c r="U5" s="930"/>
      <c r="V5" s="886"/>
      <c r="W5" s="887"/>
      <c r="X5" s="887"/>
      <c r="Y5" s="887"/>
      <c r="Z5" s="887"/>
      <c r="AA5" s="887"/>
      <c r="AB5" s="887"/>
      <c r="AC5" s="887"/>
      <c r="AD5" s="888"/>
      <c r="AE5" s="892"/>
      <c r="AF5" s="893"/>
      <c r="AG5" s="893"/>
      <c r="AH5" s="893"/>
      <c r="AI5" s="894"/>
      <c r="AJ5" s="931"/>
      <c r="AK5" s="936"/>
      <c r="AL5" s="940"/>
      <c r="AM5" s="940"/>
      <c r="AN5" s="940"/>
      <c r="AO5" s="940"/>
      <c r="AP5" s="940"/>
      <c r="AQ5" s="940"/>
      <c r="AR5" s="940"/>
      <c r="AS5" s="941"/>
      <c r="AT5" s="41"/>
    </row>
    <row r="6" spans="1:47" ht="9" customHeight="1">
      <c r="A6" s="910"/>
      <c r="B6" s="911"/>
      <c r="C6" s="915"/>
      <c r="D6" s="916"/>
      <c r="E6" s="916"/>
      <c r="F6" s="916"/>
      <c r="G6" s="917"/>
      <c r="H6" s="920"/>
      <c r="I6" s="924"/>
      <c r="J6" s="925"/>
      <c r="K6" s="925"/>
      <c r="L6" s="925"/>
      <c r="M6" s="925"/>
      <c r="N6" s="925"/>
      <c r="O6" s="925"/>
      <c r="P6" s="925"/>
      <c r="Q6" s="925"/>
      <c r="R6" s="926"/>
      <c r="S6" s="927" t="s">
        <v>84</v>
      </c>
      <c r="T6" s="927"/>
      <c r="U6" s="928"/>
      <c r="V6" s="882" t="s">
        <v>85</v>
      </c>
      <c r="W6" s="883"/>
      <c r="X6" s="883"/>
      <c r="Y6" s="883"/>
      <c r="Z6" s="883"/>
      <c r="AA6" s="883"/>
      <c r="AB6" s="883"/>
      <c r="AC6" s="883"/>
      <c r="AD6" s="945"/>
      <c r="AE6" s="949"/>
      <c r="AF6" s="864"/>
      <c r="AG6" s="864"/>
      <c r="AH6" s="864"/>
      <c r="AI6" s="950"/>
      <c r="AJ6" s="931"/>
      <c r="AK6" s="936"/>
      <c r="AL6" s="940"/>
      <c r="AM6" s="940"/>
      <c r="AN6" s="940"/>
      <c r="AO6" s="940"/>
      <c r="AP6" s="940"/>
      <c r="AQ6" s="940"/>
      <c r="AR6" s="940"/>
      <c r="AS6" s="941"/>
      <c r="AT6" s="41"/>
    </row>
    <row r="7" spans="1:47" ht="9" customHeight="1">
      <c r="A7" s="854" t="s">
        <v>86</v>
      </c>
      <c r="B7" s="855"/>
      <c r="C7" s="858" t="str">
        <f>'Ⓗ-2演奏利用明細書【単曲】(印刷)'!C7:E9</f>
        <v>自　２０２５年６月２２日
_x000D_至　２０２５年６月２２日</v>
      </c>
      <c r="D7" s="859"/>
      <c r="E7" s="859"/>
      <c r="F7" s="864">
        <f>'Ⓗ-2演奏利用明細書【単曲】(印刷)'!F7:F9</f>
        <v>1</v>
      </c>
      <c r="G7" s="867" t="s">
        <v>87</v>
      </c>
      <c r="H7" s="870" t="s">
        <v>88</v>
      </c>
      <c r="I7" s="873" t="str">
        <f>'Ⓗ-2演奏利用明細書【単曲】(印刷)'!I7:R9</f>
        <v>九州マーチングバンド協会</v>
      </c>
      <c r="J7" s="874"/>
      <c r="K7" s="874"/>
      <c r="L7" s="874"/>
      <c r="M7" s="874"/>
      <c r="N7" s="874"/>
      <c r="O7" s="874"/>
      <c r="P7" s="874"/>
      <c r="Q7" s="874"/>
      <c r="R7" s="875"/>
      <c r="S7" s="929"/>
      <c r="T7" s="929"/>
      <c r="U7" s="930"/>
      <c r="V7" s="946"/>
      <c r="W7" s="947"/>
      <c r="X7" s="947"/>
      <c r="Y7" s="947"/>
      <c r="Z7" s="947"/>
      <c r="AA7" s="947"/>
      <c r="AB7" s="947"/>
      <c r="AC7" s="947"/>
      <c r="AD7" s="948"/>
      <c r="AE7" s="951"/>
      <c r="AF7" s="865"/>
      <c r="AG7" s="865"/>
      <c r="AH7" s="865"/>
      <c r="AI7" s="952"/>
      <c r="AJ7" s="931"/>
      <c r="AK7" s="936"/>
      <c r="AL7" s="940"/>
      <c r="AM7" s="940"/>
      <c r="AN7" s="940"/>
      <c r="AO7" s="940"/>
      <c r="AP7" s="940"/>
      <c r="AQ7" s="940"/>
      <c r="AR7" s="940"/>
      <c r="AS7" s="941"/>
      <c r="AT7" s="41"/>
    </row>
    <row r="8" spans="1:47" ht="9" customHeight="1">
      <c r="A8" s="854"/>
      <c r="B8" s="855"/>
      <c r="C8" s="860"/>
      <c r="D8" s="861"/>
      <c r="E8" s="861"/>
      <c r="F8" s="865"/>
      <c r="G8" s="868"/>
      <c r="H8" s="871"/>
      <c r="I8" s="876"/>
      <c r="J8" s="877"/>
      <c r="K8" s="877"/>
      <c r="L8" s="877"/>
      <c r="M8" s="877"/>
      <c r="N8" s="877"/>
      <c r="O8" s="877"/>
      <c r="P8" s="877"/>
      <c r="Q8" s="877"/>
      <c r="R8" s="878"/>
      <c r="S8" s="927" t="s">
        <v>89</v>
      </c>
      <c r="T8" s="927"/>
      <c r="U8" s="928"/>
      <c r="V8" s="882" t="s">
        <v>110</v>
      </c>
      <c r="W8" s="883"/>
      <c r="X8" s="883"/>
      <c r="Y8" s="883"/>
      <c r="Z8" s="883"/>
      <c r="AA8" s="883"/>
      <c r="AB8" s="883"/>
      <c r="AC8" s="883"/>
      <c r="AD8" s="945"/>
      <c r="AE8" s="951"/>
      <c r="AF8" s="865"/>
      <c r="AG8" s="865"/>
      <c r="AH8" s="865"/>
      <c r="AI8" s="952"/>
      <c r="AJ8" s="956" t="s">
        <v>90</v>
      </c>
      <c r="AK8" s="936"/>
      <c r="AL8" s="940"/>
      <c r="AM8" s="940"/>
      <c r="AN8" s="940"/>
      <c r="AO8" s="940"/>
      <c r="AP8" s="940"/>
      <c r="AQ8" s="940"/>
      <c r="AR8" s="940"/>
      <c r="AS8" s="941"/>
      <c r="AT8" s="41"/>
    </row>
    <row r="9" spans="1:47" ht="9" customHeight="1" thickBot="1">
      <c r="A9" s="856"/>
      <c r="B9" s="857"/>
      <c r="C9" s="862"/>
      <c r="D9" s="863"/>
      <c r="E9" s="863"/>
      <c r="F9" s="866"/>
      <c r="G9" s="869"/>
      <c r="H9" s="872"/>
      <c r="I9" s="879"/>
      <c r="J9" s="880"/>
      <c r="K9" s="880"/>
      <c r="L9" s="880"/>
      <c r="M9" s="880"/>
      <c r="N9" s="880"/>
      <c r="O9" s="880"/>
      <c r="P9" s="880"/>
      <c r="Q9" s="880"/>
      <c r="R9" s="881"/>
      <c r="S9" s="929"/>
      <c r="T9" s="929"/>
      <c r="U9" s="930"/>
      <c r="V9" s="946"/>
      <c r="W9" s="947"/>
      <c r="X9" s="947"/>
      <c r="Y9" s="947"/>
      <c r="Z9" s="947"/>
      <c r="AA9" s="947"/>
      <c r="AB9" s="947"/>
      <c r="AC9" s="947"/>
      <c r="AD9" s="948"/>
      <c r="AE9" s="953"/>
      <c r="AF9" s="954"/>
      <c r="AG9" s="954"/>
      <c r="AH9" s="954"/>
      <c r="AI9" s="955"/>
      <c r="AJ9" s="957"/>
      <c r="AK9" s="942"/>
      <c r="AL9" s="943"/>
      <c r="AM9" s="943"/>
      <c r="AN9" s="943"/>
      <c r="AO9" s="943"/>
      <c r="AP9" s="943"/>
      <c r="AQ9" s="943"/>
      <c r="AR9" s="943"/>
      <c r="AS9" s="944"/>
      <c r="AT9" s="41"/>
    </row>
    <row r="10" spans="1:47" ht="9" customHeight="1" thickBot="1">
      <c r="A10" s="42"/>
      <c r="B10" s="42"/>
    </row>
    <row r="11" spans="1:47" ht="10.9" customHeight="1" thickTop="1">
      <c r="A11" s="958" t="s">
        <v>91</v>
      </c>
      <c r="B11" s="959"/>
      <c r="C11" s="959"/>
      <c r="D11" s="959"/>
      <c r="E11" s="959"/>
      <c r="F11" s="959"/>
      <c r="G11" s="961" t="s">
        <v>175</v>
      </c>
      <c r="H11" s="959"/>
      <c r="I11" s="962"/>
      <c r="J11" s="959" t="s">
        <v>92</v>
      </c>
      <c r="K11" s="962"/>
      <c r="L11" s="961" t="s">
        <v>176</v>
      </c>
      <c r="M11" s="959"/>
      <c r="N11" s="959"/>
      <c r="O11" s="959"/>
      <c r="P11" s="959"/>
      <c r="Q11" s="962"/>
      <c r="R11" s="963" t="s">
        <v>93</v>
      </c>
      <c r="S11" s="964"/>
      <c r="T11" s="965"/>
      <c r="U11" s="969" t="s">
        <v>94</v>
      </c>
      <c r="V11" s="970"/>
      <c r="W11" s="971"/>
      <c r="X11" s="969" t="s">
        <v>95</v>
      </c>
      <c r="Y11" s="1019"/>
      <c r="Z11" s="1020"/>
      <c r="AA11" s="1024" t="s">
        <v>177</v>
      </c>
      <c r="AB11" s="1024"/>
      <c r="AC11" s="1025"/>
      <c r="AD11" s="1028"/>
      <c r="AE11" s="1013" t="s">
        <v>97</v>
      </c>
      <c r="AF11" s="1014"/>
      <c r="AG11" s="1014"/>
      <c r="AH11" s="1014"/>
      <c r="AI11" s="1014"/>
      <c r="AJ11" s="1015"/>
      <c r="AK11" s="932" t="s">
        <v>98</v>
      </c>
      <c r="AL11" s="933"/>
      <c r="AM11" s="933"/>
      <c r="AN11" s="933"/>
      <c r="AO11" s="933"/>
      <c r="AP11" s="933"/>
      <c r="AQ11" s="933"/>
      <c r="AR11" s="867"/>
      <c r="AS11" s="43"/>
      <c r="AT11" s="936"/>
    </row>
    <row r="12" spans="1:47" ht="10.15" customHeight="1">
      <c r="A12" s="960"/>
      <c r="B12" s="935"/>
      <c r="C12" s="935"/>
      <c r="D12" s="935"/>
      <c r="E12" s="935"/>
      <c r="F12" s="935"/>
      <c r="G12" s="934"/>
      <c r="H12" s="935"/>
      <c r="I12" s="911"/>
      <c r="J12" s="935"/>
      <c r="K12" s="911"/>
      <c r="L12" s="934"/>
      <c r="M12" s="935"/>
      <c r="N12" s="935"/>
      <c r="O12" s="935"/>
      <c r="P12" s="935"/>
      <c r="Q12" s="911"/>
      <c r="R12" s="966"/>
      <c r="S12" s="967"/>
      <c r="T12" s="968"/>
      <c r="U12" s="972"/>
      <c r="V12" s="973"/>
      <c r="W12" s="974"/>
      <c r="X12" s="1021"/>
      <c r="Y12" s="1022"/>
      <c r="Z12" s="1023"/>
      <c r="AA12" s="1026"/>
      <c r="AB12" s="1026"/>
      <c r="AC12" s="1027"/>
      <c r="AD12" s="1029"/>
      <c r="AE12" s="1016"/>
      <c r="AF12" s="1017"/>
      <c r="AG12" s="1017"/>
      <c r="AH12" s="1017"/>
      <c r="AI12" s="1017"/>
      <c r="AJ12" s="1018"/>
      <c r="AK12" s="934"/>
      <c r="AL12" s="935"/>
      <c r="AM12" s="935"/>
      <c r="AN12" s="935"/>
      <c r="AO12" s="935"/>
      <c r="AP12" s="935"/>
      <c r="AQ12" s="935"/>
      <c r="AR12" s="911"/>
      <c r="AS12" s="44"/>
      <c r="AT12" s="936"/>
    </row>
    <row r="13" spans="1:47" ht="19.5" customHeight="1">
      <c r="A13" s="995">
        <v>1</v>
      </c>
      <c r="B13" s="996" t="str">
        <f>IF('2.【演奏曲情報入力シート】'!C32="","",'2.【演奏曲情報入力シート】'!C32)</f>
        <v/>
      </c>
      <c r="C13" s="997"/>
      <c r="D13" s="997"/>
      <c r="E13" s="997"/>
      <c r="F13" s="998"/>
      <c r="G13" s="999"/>
      <c r="H13" s="1000"/>
      <c r="I13" s="1001"/>
      <c r="J13" s="1002" t="s">
        <v>99</v>
      </c>
      <c r="K13" s="45" t="s">
        <v>100</v>
      </c>
      <c r="L13" s="1004" t="str">
        <f>IF('2.【演奏曲情報入力シート】'!C40="","",'2.【演奏曲情報入力シート】'!C40)</f>
        <v/>
      </c>
      <c r="M13" s="1005"/>
      <c r="N13" s="1005"/>
      <c r="O13" s="1005"/>
      <c r="P13" s="1005"/>
      <c r="Q13" s="1006"/>
      <c r="R13" s="1007" t="str">
        <f>IF('1.【参加申込入力シート】'!D11="","",'1.【参加申込入力シート】'!D11)</f>
        <v/>
      </c>
      <c r="S13" s="1008"/>
      <c r="T13" s="1009"/>
      <c r="U13" s="977" t="str">
        <f>IF('2.【演奏曲情報入力シート】'!E34="","",'2.【演奏曲情報入力シート】'!E34)</f>
        <v/>
      </c>
      <c r="V13" s="978"/>
      <c r="W13" s="979"/>
      <c r="X13" s="983" t="str">
        <f>IF('2.【演奏曲情報入力シート】'!C34="","回","１回")</f>
        <v>回</v>
      </c>
      <c r="Y13" s="984"/>
      <c r="Z13" s="985"/>
      <c r="AA13" s="984" t="s">
        <v>81</v>
      </c>
      <c r="AB13" s="984"/>
      <c r="AC13" s="989"/>
      <c r="AD13" s="46"/>
      <c r="AE13" s="991"/>
      <c r="AF13" s="975"/>
      <c r="AG13" s="993"/>
      <c r="AH13" s="1048"/>
      <c r="AI13" s="975"/>
      <c r="AJ13" s="993"/>
      <c r="AK13" s="991"/>
      <c r="AL13" s="975"/>
      <c r="AM13" s="975"/>
      <c r="AN13" s="975"/>
      <c r="AO13" s="975"/>
      <c r="AP13" s="975"/>
      <c r="AQ13" s="975"/>
      <c r="AR13" s="993"/>
      <c r="AS13" s="1046"/>
      <c r="AT13" s="936"/>
    </row>
    <row r="14" spans="1:47" ht="19.5" customHeight="1">
      <c r="A14" s="995"/>
      <c r="B14" s="1030" t="str">
        <f>IF('2.【演奏曲情報入力シート】'!C34="","",'2.【演奏曲情報入力シート】'!C34)</f>
        <v/>
      </c>
      <c r="C14" s="1031"/>
      <c r="D14" s="1031"/>
      <c r="E14" s="1031"/>
      <c r="F14" s="1032"/>
      <c r="G14" s="1033"/>
      <c r="H14" s="1034"/>
      <c r="I14" s="1035"/>
      <c r="J14" s="1003"/>
      <c r="K14" s="47" t="s">
        <v>101</v>
      </c>
      <c r="L14" s="1036" t="str">
        <f>IF('2.【演奏曲情報入力シート】'!C42="","","("&amp;'2.【演奏曲情報入力シート】'!C42&amp;")")</f>
        <v/>
      </c>
      <c r="M14" s="1037"/>
      <c r="N14" s="1037"/>
      <c r="O14" s="1037"/>
      <c r="P14" s="1037"/>
      <c r="Q14" s="1038"/>
      <c r="R14" s="1010"/>
      <c r="S14" s="1011"/>
      <c r="T14" s="1012"/>
      <c r="U14" s="980"/>
      <c r="V14" s="981"/>
      <c r="W14" s="982"/>
      <c r="X14" s="986"/>
      <c r="Y14" s="987"/>
      <c r="Z14" s="988"/>
      <c r="AA14" s="987"/>
      <c r="AB14" s="987"/>
      <c r="AC14" s="990"/>
      <c r="AD14" s="48"/>
      <c r="AE14" s="992"/>
      <c r="AF14" s="976"/>
      <c r="AG14" s="994"/>
      <c r="AH14" s="1049"/>
      <c r="AI14" s="976"/>
      <c r="AJ14" s="994"/>
      <c r="AK14" s="992"/>
      <c r="AL14" s="976"/>
      <c r="AM14" s="976"/>
      <c r="AN14" s="976"/>
      <c r="AO14" s="976"/>
      <c r="AP14" s="976"/>
      <c r="AQ14" s="976"/>
      <c r="AR14" s="994"/>
      <c r="AS14" s="1047"/>
      <c r="AT14" s="936"/>
    </row>
    <row r="15" spans="1:47" ht="19.5" customHeight="1">
      <c r="A15" s="1039">
        <v>2</v>
      </c>
      <c r="B15" s="996"/>
      <c r="C15" s="997"/>
      <c r="D15" s="997"/>
      <c r="E15" s="997"/>
      <c r="F15" s="998"/>
      <c r="G15" s="999"/>
      <c r="H15" s="1000"/>
      <c r="I15" s="1001"/>
      <c r="J15" s="1002" t="s">
        <v>99</v>
      </c>
      <c r="K15" s="45" t="s">
        <v>100</v>
      </c>
      <c r="L15" s="1004"/>
      <c r="M15" s="1005"/>
      <c r="N15" s="1005"/>
      <c r="O15" s="1005"/>
      <c r="P15" s="1005"/>
      <c r="Q15" s="1006"/>
      <c r="R15" s="1040" t="str">
        <f>IF(B16="","","〃")</f>
        <v/>
      </c>
      <c r="S15" s="1041"/>
      <c r="T15" s="1042"/>
      <c r="U15" s="977" t="str">
        <f>IF('2.【演奏曲情報入力シート】'!E35="","",'2.【演奏曲情報入力シート】'!E35)</f>
        <v/>
      </c>
      <c r="V15" s="978"/>
      <c r="W15" s="978"/>
      <c r="X15" s="983" t="str">
        <f>IF('2.【演奏曲情報入力シート】'!C35="","回","１回")</f>
        <v>回</v>
      </c>
      <c r="Y15" s="984"/>
      <c r="Z15" s="985"/>
      <c r="AA15" s="984" t="s">
        <v>81</v>
      </c>
      <c r="AB15" s="984"/>
      <c r="AC15" s="989"/>
      <c r="AD15" s="46"/>
      <c r="AE15" s="991"/>
      <c r="AF15" s="975"/>
      <c r="AG15" s="993"/>
      <c r="AH15" s="1048"/>
      <c r="AI15" s="975"/>
      <c r="AJ15" s="993"/>
      <c r="AK15" s="937"/>
      <c r="AL15" s="1050"/>
      <c r="AM15" s="1050"/>
      <c r="AN15" s="1050"/>
      <c r="AO15" s="1050"/>
      <c r="AP15" s="975"/>
      <c r="AQ15" s="1048"/>
      <c r="AR15" s="993"/>
      <c r="AS15" s="1046"/>
      <c r="AT15" s="936"/>
    </row>
    <row r="16" spans="1:47" ht="19.5" customHeight="1">
      <c r="A16" s="995"/>
      <c r="B16" s="1030" t="str">
        <f>IF('2.【演奏曲情報入力シート】'!C35="","",'2.【演奏曲情報入力シート】'!C35)</f>
        <v/>
      </c>
      <c r="C16" s="1031"/>
      <c r="D16" s="1031"/>
      <c r="E16" s="1031"/>
      <c r="F16" s="1032"/>
      <c r="G16" s="1033"/>
      <c r="H16" s="1034"/>
      <c r="I16" s="1035"/>
      <c r="J16" s="1003"/>
      <c r="K16" s="47" t="s">
        <v>101</v>
      </c>
      <c r="L16" s="1036"/>
      <c r="M16" s="1037"/>
      <c r="N16" s="1037"/>
      <c r="O16" s="1037"/>
      <c r="P16" s="1037"/>
      <c r="Q16" s="1038"/>
      <c r="R16" s="1043"/>
      <c r="S16" s="1044"/>
      <c r="T16" s="1045"/>
      <c r="U16" s="980"/>
      <c r="V16" s="981"/>
      <c r="W16" s="981"/>
      <c r="X16" s="986"/>
      <c r="Y16" s="987"/>
      <c r="Z16" s="988"/>
      <c r="AA16" s="987"/>
      <c r="AB16" s="987"/>
      <c r="AC16" s="990"/>
      <c r="AD16" s="48"/>
      <c r="AE16" s="992"/>
      <c r="AF16" s="976"/>
      <c r="AG16" s="994"/>
      <c r="AH16" s="1049"/>
      <c r="AI16" s="976"/>
      <c r="AJ16" s="994"/>
      <c r="AK16" s="942"/>
      <c r="AL16" s="1051"/>
      <c r="AM16" s="1051"/>
      <c r="AN16" s="1051"/>
      <c r="AO16" s="1051"/>
      <c r="AP16" s="976"/>
      <c r="AQ16" s="1049"/>
      <c r="AR16" s="994"/>
      <c r="AS16" s="1047"/>
      <c r="AT16" s="936"/>
      <c r="AU16" s="49"/>
    </row>
    <row r="17" spans="1:47" ht="19.5" customHeight="1">
      <c r="A17" s="995">
        <v>3</v>
      </c>
      <c r="B17" s="996"/>
      <c r="C17" s="997"/>
      <c r="D17" s="997"/>
      <c r="E17" s="997"/>
      <c r="F17" s="998"/>
      <c r="G17" s="999"/>
      <c r="H17" s="1000"/>
      <c r="I17" s="1001"/>
      <c r="J17" s="1002" t="s">
        <v>99</v>
      </c>
      <c r="K17" s="45" t="s">
        <v>100</v>
      </c>
      <c r="L17" s="1004"/>
      <c r="M17" s="1005"/>
      <c r="N17" s="1005"/>
      <c r="O17" s="1005"/>
      <c r="P17" s="1005"/>
      <c r="Q17" s="1006"/>
      <c r="R17" s="1040" t="str">
        <f t="shared" ref="R17" si="0">IF(B18="","","〃")</f>
        <v/>
      </c>
      <c r="S17" s="1041"/>
      <c r="T17" s="1042"/>
      <c r="U17" s="977" t="str">
        <f>IF('2.【演奏曲情報入力シート】'!E36="","",'2.【演奏曲情報入力シート】'!E36)</f>
        <v/>
      </c>
      <c r="V17" s="978"/>
      <c r="W17" s="978"/>
      <c r="X17" s="983" t="str">
        <f>IF('2.【演奏曲情報入力シート】'!C36="","回","１回")</f>
        <v>回</v>
      </c>
      <c r="Y17" s="984"/>
      <c r="Z17" s="985"/>
      <c r="AA17" s="984" t="s">
        <v>81</v>
      </c>
      <c r="AB17" s="984"/>
      <c r="AC17" s="989"/>
      <c r="AD17" s="46"/>
      <c r="AE17" s="991"/>
      <c r="AF17" s="975"/>
      <c r="AG17" s="993"/>
      <c r="AH17" s="1048"/>
      <c r="AI17" s="975"/>
      <c r="AJ17" s="993"/>
      <c r="AK17" s="937"/>
      <c r="AL17" s="1050"/>
      <c r="AM17" s="1050"/>
      <c r="AN17" s="1050"/>
      <c r="AO17" s="1050"/>
      <c r="AP17" s="975"/>
      <c r="AQ17" s="1048"/>
      <c r="AR17" s="993"/>
      <c r="AS17" s="1046"/>
      <c r="AT17" s="936"/>
    </row>
    <row r="18" spans="1:47" ht="19.5" customHeight="1">
      <c r="A18" s="995"/>
      <c r="B18" s="1030" t="str">
        <f>IF('2.【演奏曲情報入力シート】'!C36="","",'2.【演奏曲情報入力シート】'!C36)</f>
        <v/>
      </c>
      <c r="C18" s="1031"/>
      <c r="D18" s="1031"/>
      <c r="E18" s="1031"/>
      <c r="F18" s="1032"/>
      <c r="G18" s="1033"/>
      <c r="H18" s="1034"/>
      <c r="I18" s="1035"/>
      <c r="J18" s="1003"/>
      <c r="K18" s="47" t="s">
        <v>101</v>
      </c>
      <c r="L18" s="1036"/>
      <c r="M18" s="1037"/>
      <c r="N18" s="1037"/>
      <c r="O18" s="1037"/>
      <c r="P18" s="1037"/>
      <c r="Q18" s="1038"/>
      <c r="R18" s="1043"/>
      <c r="S18" s="1044"/>
      <c r="T18" s="1045"/>
      <c r="U18" s="980"/>
      <c r="V18" s="981"/>
      <c r="W18" s="981"/>
      <c r="X18" s="986"/>
      <c r="Y18" s="987"/>
      <c r="Z18" s="988"/>
      <c r="AA18" s="987"/>
      <c r="AB18" s="987"/>
      <c r="AC18" s="990"/>
      <c r="AD18" s="48"/>
      <c r="AE18" s="992"/>
      <c r="AF18" s="976"/>
      <c r="AG18" s="994"/>
      <c r="AH18" s="1049"/>
      <c r="AI18" s="976"/>
      <c r="AJ18" s="994"/>
      <c r="AK18" s="942"/>
      <c r="AL18" s="1051"/>
      <c r="AM18" s="1051"/>
      <c r="AN18" s="1051"/>
      <c r="AO18" s="1051"/>
      <c r="AP18" s="976"/>
      <c r="AQ18" s="1049"/>
      <c r="AR18" s="994"/>
      <c r="AS18" s="1047"/>
      <c r="AT18" s="936"/>
    </row>
    <row r="19" spans="1:47" ht="19.5" customHeight="1">
      <c r="A19" s="995">
        <v>4</v>
      </c>
      <c r="B19" s="996"/>
      <c r="C19" s="997"/>
      <c r="D19" s="997"/>
      <c r="E19" s="997"/>
      <c r="F19" s="998"/>
      <c r="G19" s="999"/>
      <c r="H19" s="1000"/>
      <c r="I19" s="1001"/>
      <c r="J19" s="1002" t="s">
        <v>99</v>
      </c>
      <c r="K19" s="45" t="s">
        <v>100</v>
      </c>
      <c r="L19" s="1004"/>
      <c r="M19" s="1005"/>
      <c r="N19" s="1005"/>
      <c r="O19" s="1005"/>
      <c r="P19" s="1005"/>
      <c r="Q19" s="1006"/>
      <c r="R19" s="1040" t="str">
        <f t="shared" ref="R19" si="1">IF(B20="","","〃")</f>
        <v/>
      </c>
      <c r="S19" s="1041"/>
      <c r="T19" s="1042"/>
      <c r="U19" s="977" t="str">
        <f>IF('2.【演奏曲情報入力シート】'!E37="","",'2.【演奏曲情報入力シート】'!E37)</f>
        <v/>
      </c>
      <c r="V19" s="978"/>
      <c r="W19" s="978"/>
      <c r="X19" s="983" t="str">
        <f>IF('2.【演奏曲情報入力シート】'!C37="","回","１回")</f>
        <v>回</v>
      </c>
      <c r="Y19" s="984"/>
      <c r="Z19" s="985"/>
      <c r="AA19" s="984" t="s">
        <v>81</v>
      </c>
      <c r="AB19" s="984"/>
      <c r="AC19" s="989"/>
      <c r="AD19" s="46"/>
      <c r="AE19" s="991"/>
      <c r="AF19" s="975"/>
      <c r="AG19" s="993"/>
      <c r="AH19" s="1048"/>
      <c r="AI19" s="975"/>
      <c r="AJ19" s="993"/>
      <c r="AK19" s="937"/>
      <c r="AL19" s="1050"/>
      <c r="AM19" s="1050"/>
      <c r="AN19" s="1050"/>
      <c r="AO19" s="1050"/>
      <c r="AP19" s="975"/>
      <c r="AQ19" s="1048"/>
      <c r="AR19" s="993"/>
      <c r="AS19" s="1046"/>
      <c r="AT19" s="936"/>
    </row>
    <row r="20" spans="1:47" ht="19.5" customHeight="1">
      <c r="A20" s="995"/>
      <c r="B20" s="1030" t="str">
        <f>IF('2.【演奏曲情報入力シート】'!C37="","",'2.【演奏曲情報入力シート】'!C37)</f>
        <v/>
      </c>
      <c r="C20" s="1031"/>
      <c r="D20" s="1031"/>
      <c r="E20" s="1031"/>
      <c r="F20" s="1032"/>
      <c r="G20" s="1033"/>
      <c r="H20" s="1034"/>
      <c r="I20" s="1035"/>
      <c r="J20" s="1003"/>
      <c r="K20" s="47" t="s">
        <v>101</v>
      </c>
      <c r="L20" s="1036"/>
      <c r="M20" s="1037"/>
      <c r="N20" s="1037"/>
      <c r="O20" s="1037"/>
      <c r="P20" s="1037"/>
      <c r="Q20" s="1038"/>
      <c r="R20" s="1043"/>
      <c r="S20" s="1044"/>
      <c r="T20" s="1045"/>
      <c r="U20" s="980"/>
      <c r="V20" s="981"/>
      <c r="W20" s="981"/>
      <c r="X20" s="986"/>
      <c r="Y20" s="987"/>
      <c r="Z20" s="988"/>
      <c r="AA20" s="987"/>
      <c r="AB20" s="987"/>
      <c r="AC20" s="990"/>
      <c r="AD20" s="48"/>
      <c r="AE20" s="992"/>
      <c r="AF20" s="976"/>
      <c r="AG20" s="994"/>
      <c r="AH20" s="1049"/>
      <c r="AI20" s="976"/>
      <c r="AJ20" s="994"/>
      <c r="AK20" s="942"/>
      <c r="AL20" s="1051"/>
      <c r="AM20" s="1051"/>
      <c r="AN20" s="1051"/>
      <c r="AO20" s="1051"/>
      <c r="AP20" s="976"/>
      <c r="AQ20" s="1049"/>
      <c r="AR20" s="994"/>
      <c r="AS20" s="1047"/>
      <c r="AT20" s="936"/>
    </row>
    <row r="21" spans="1:47" ht="19.5" customHeight="1">
      <c r="A21" s="995">
        <v>5</v>
      </c>
      <c r="B21" s="996"/>
      <c r="C21" s="997"/>
      <c r="D21" s="997"/>
      <c r="E21" s="997"/>
      <c r="F21" s="998"/>
      <c r="G21" s="999"/>
      <c r="H21" s="1000"/>
      <c r="I21" s="1001"/>
      <c r="J21" s="1002" t="s">
        <v>99</v>
      </c>
      <c r="K21" s="45" t="s">
        <v>100</v>
      </c>
      <c r="L21" s="1004"/>
      <c r="M21" s="1005"/>
      <c r="N21" s="1005"/>
      <c r="O21" s="1005"/>
      <c r="P21" s="1005"/>
      <c r="Q21" s="1006"/>
      <c r="R21" s="1040" t="str">
        <f t="shared" ref="R21" si="2">IF(B22="","","〃")</f>
        <v/>
      </c>
      <c r="S21" s="1041"/>
      <c r="T21" s="1042"/>
      <c r="U21" s="977" t="str">
        <f>IF('2.【演奏曲情報入力シート】'!E38="","",'2.【演奏曲情報入力シート】'!E38)</f>
        <v/>
      </c>
      <c r="V21" s="978"/>
      <c r="W21" s="978"/>
      <c r="X21" s="983" t="str">
        <f>IF('2.【演奏曲情報入力シート】'!C38="","回","１回")</f>
        <v>回</v>
      </c>
      <c r="Y21" s="984"/>
      <c r="Z21" s="985"/>
      <c r="AA21" s="984" t="s">
        <v>81</v>
      </c>
      <c r="AB21" s="984"/>
      <c r="AC21" s="989"/>
      <c r="AD21" s="46"/>
      <c r="AE21" s="991"/>
      <c r="AF21" s="975"/>
      <c r="AG21" s="993"/>
      <c r="AH21" s="1048"/>
      <c r="AI21" s="975"/>
      <c r="AJ21" s="993"/>
      <c r="AK21" s="937"/>
      <c r="AL21" s="1050"/>
      <c r="AM21" s="1050"/>
      <c r="AN21" s="1050"/>
      <c r="AO21" s="1050"/>
      <c r="AP21" s="975"/>
      <c r="AQ21" s="1048"/>
      <c r="AR21" s="993"/>
      <c r="AS21" s="1046"/>
      <c r="AT21" s="936"/>
    </row>
    <row r="22" spans="1:47" ht="19.5" customHeight="1">
      <c r="A22" s="995"/>
      <c r="B22" s="1030" t="str">
        <f>IF('2.【演奏曲情報入力シート】'!C38="","",'2.【演奏曲情報入力シート】'!C38)</f>
        <v/>
      </c>
      <c r="C22" s="1031"/>
      <c r="D22" s="1031"/>
      <c r="E22" s="1031"/>
      <c r="F22" s="1032"/>
      <c r="G22" s="1033"/>
      <c r="H22" s="1034"/>
      <c r="I22" s="1035"/>
      <c r="J22" s="1003"/>
      <c r="K22" s="47" t="s">
        <v>101</v>
      </c>
      <c r="L22" s="1036"/>
      <c r="M22" s="1037"/>
      <c r="N22" s="1037"/>
      <c r="O22" s="1037"/>
      <c r="P22" s="1037"/>
      <c r="Q22" s="1038"/>
      <c r="R22" s="1043"/>
      <c r="S22" s="1044"/>
      <c r="T22" s="1045"/>
      <c r="U22" s="980"/>
      <c r="V22" s="981"/>
      <c r="W22" s="981"/>
      <c r="X22" s="986"/>
      <c r="Y22" s="987"/>
      <c r="Z22" s="988"/>
      <c r="AA22" s="987"/>
      <c r="AB22" s="987"/>
      <c r="AC22" s="990"/>
      <c r="AD22" s="48"/>
      <c r="AE22" s="992"/>
      <c r="AF22" s="976"/>
      <c r="AG22" s="994"/>
      <c r="AH22" s="1049"/>
      <c r="AI22" s="976"/>
      <c r="AJ22" s="994"/>
      <c r="AK22" s="942"/>
      <c r="AL22" s="1051"/>
      <c r="AM22" s="1051"/>
      <c r="AN22" s="1051"/>
      <c r="AO22" s="1051"/>
      <c r="AP22" s="976"/>
      <c r="AQ22" s="1049"/>
      <c r="AR22" s="994"/>
      <c r="AS22" s="1047"/>
      <c r="AT22" s="936"/>
    </row>
    <row r="23" spans="1:47" ht="19.5" customHeight="1">
      <c r="A23" s="995">
        <v>6</v>
      </c>
      <c r="B23" s="996"/>
      <c r="C23" s="997"/>
      <c r="D23" s="997"/>
      <c r="E23" s="997"/>
      <c r="F23" s="998"/>
      <c r="G23" s="999"/>
      <c r="H23" s="1000"/>
      <c r="I23" s="1001"/>
      <c r="J23" s="1002" t="s">
        <v>99</v>
      </c>
      <c r="K23" s="45" t="s">
        <v>100</v>
      </c>
      <c r="L23" s="1004"/>
      <c r="M23" s="1005"/>
      <c r="N23" s="1005"/>
      <c r="O23" s="1005"/>
      <c r="P23" s="1005"/>
      <c r="Q23" s="1006"/>
      <c r="R23" s="1040" t="str">
        <f t="shared" ref="R23" si="3">IF(B24="","","〃")</f>
        <v/>
      </c>
      <c r="S23" s="1041"/>
      <c r="T23" s="1042"/>
      <c r="U23" s="977" t="str">
        <f>IF('2.【演奏曲情報入力シート】'!E39="","",'2.【演奏曲情報入力シート】'!E39)</f>
        <v/>
      </c>
      <c r="V23" s="978"/>
      <c r="W23" s="978"/>
      <c r="X23" s="983" t="str">
        <f>IF('2.【演奏曲情報入力シート】'!C39="","回","１回")</f>
        <v>回</v>
      </c>
      <c r="Y23" s="984"/>
      <c r="Z23" s="985"/>
      <c r="AA23" s="984" t="s">
        <v>81</v>
      </c>
      <c r="AB23" s="984"/>
      <c r="AC23" s="989"/>
      <c r="AD23" s="46"/>
      <c r="AE23" s="991"/>
      <c r="AF23" s="975"/>
      <c r="AG23" s="993"/>
      <c r="AH23" s="1048"/>
      <c r="AI23" s="975"/>
      <c r="AJ23" s="993"/>
      <c r="AK23" s="937"/>
      <c r="AL23" s="1050"/>
      <c r="AM23" s="1050"/>
      <c r="AN23" s="1050"/>
      <c r="AO23" s="1050"/>
      <c r="AP23" s="975"/>
      <c r="AQ23" s="1048"/>
      <c r="AR23" s="993"/>
      <c r="AS23" s="1046"/>
      <c r="AT23" s="936"/>
    </row>
    <row r="24" spans="1:47" ht="19.5" customHeight="1">
      <c r="A24" s="995"/>
      <c r="B24" s="1030" t="str">
        <f>IF('2.【演奏曲情報入力シート】'!C39="","",'2.【演奏曲情報入力シート】'!C39)</f>
        <v/>
      </c>
      <c r="C24" s="1031"/>
      <c r="D24" s="1031"/>
      <c r="E24" s="1031"/>
      <c r="F24" s="1032"/>
      <c r="G24" s="1033"/>
      <c r="H24" s="1034"/>
      <c r="I24" s="1035"/>
      <c r="J24" s="1003"/>
      <c r="K24" s="47" t="s">
        <v>101</v>
      </c>
      <c r="L24" s="1036"/>
      <c r="M24" s="1037"/>
      <c r="N24" s="1037"/>
      <c r="O24" s="1037"/>
      <c r="P24" s="1037"/>
      <c r="Q24" s="1038"/>
      <c r="R24" s="1043"/>
      <c r="S24" s="1044"/>
      <c r="T24" s="1045"/>
      <c r="U24" s="980"/>
      <c r="V24" s="981"/>
      <c r="W24" s="981"/>
      <c r="X24" s="986"/>
      <c r="Y24" s="987"/>
      <c r="Z24" s="988"/>
      <c r="AA24" s="987"/>
      <c r="AB24" s="987"/>
      <c r="AC24" s="990"/>
      <c r="AD24" s="48"/>
      <c r="AE24" s="992"/>
      <c r="AF24" s="976"/>
      <c r="AG24" s="994"/>
      <c r="AH24" s="1049"/>
      <c r="AI24" s="976"/>
      <c r="AJ24" s="994"/>
      <c r="AK24" s="942"/>
      <c r="AL24" s="1051"/>
      <c r="AM24" s="1051"/>
      <c r="AN24" s="1051"/>
      <c r="AO24" s="1051"/>
      <c r="AP24" s="976"/>
      <c r="AQ24" s="1049"/>
      <c r="AR24" s="994"/>
      <c r="AS24" s="1047"/>
      <c r="AT24" s="936"/>
      <c r="AU24" s="50"/>
    </row>
    <row r="25" spans="1:47" ht="19.5" customHeight="1">
      <c r="A25" s="995">
        <v>7</v>
      </c>
      <c r="B25" s="996"/>
      <c r="C25" s="997"/>
      <c r="D25" s="997"/>
      <c r="E25" s="997"/>
      <c r="F25" s="998"/>
      <c r="G25" s="999"/>
      <c r="H25" s="1000"/>
      <c r="I25" s="1001"/>
      <c r="J25" s="1002" t="s">
        <v>99</v>
      </c>
      <c r="K25" s="45" t="s">
        <v>100</v>
      </c>
      <c r="L25" s="1004"/>
      <c r="M25" s="1005"/>
      <c r="N25" s="1005"/>
      <c r="O25" s="1005"/>
      <c r="P25" s="1005"/>
      <c r="Q25" s="1006"/>
      <c r="R25" s="1040"/>
      <c r="S25" s="1041"/>
      <c r="T25" s="1042"/>
      <c r="U25" s="977"/>
      <c r="V25" s="978"/>
      <c r="W25" s="978"/>
      <c r="X25" s="983" t="s">
        <v>81</v>
      </c>
      <c r="Y25" s="984"/>
      <c r="Z25" s="985"/>
      <c r="AA25" s="984" t="s">
        <v>81</v>
      </c>
      <c r="AB25" s="984"/>
      <c r="AC25" s="989"/>
      <c r="AD25" s="46"/>
      <c r="AE25" s="991"/>
      <c r="AF25" s="975"/>
      <c r="AG25" s="993"/>
      <c r="AH25" s="1048"/>
      <c r="AI25" s="975"/>
      <c r="AJ25" s="993"/>
      <c r="AK25" s="937"/>
      <c r="AL25" s="1050"/>
      <c r="AM25" s="1050"/>
      <c r="AN25" s="1050"/>
      <c r="AO25" s="1050"/>
      <c r="AP25" s="975"/>
      <c r="AQ25" s="1048"/>
      <c r="AR25" s="993"/>
      <c r="AS25" s="1046"/>
      <c r="AT25" s="936"/>
    </row>
    <row r="26" spans="1:47" ht="19.5" customHeight="1">
      <c r="A26" s="995"/>
      <c r="B26" s="1030"/>
      <c r="C26" s="1031"/>
      <c r="D26" s="1031"/>
      <c r="E26" s="1031"/>
      <c r="F26" s="1032"/>
      <c r="G26" s="1033"/>
      <c r="H26" s="1034"/>
      <c r="I26" s="1035"/>
      <c r="J26" s="1003"/>
      <c r="K26" s="47" t="s">
        <v>101</v>
      </c>
      <c r="L26" s="1036"/>
      <c r="M26" s="1037"/>
      <c r="N26" s="1037"/>
      <c r="O26" s="1037"/>
      <c r="P26" s="1037"/>
      <c r="Q26" s="1038"/>
      <c r="R26" s="1043"/>
      <c r="S26" s="1044"/>
      <c r="T26" s="1045"/>
      <c r="U26" s="980"/>
      <c r="V26" s="981"/>
      <c r="W26" s="981"/>
      <c r="X26" s="986"/>
      <c r="Y26" s="987"/>
      <c r="Z26" s="988"/>
      <c r="AA26" s="987"/>
      <c r="AB26" s="987"/>
      <c r="AC26" s="990"/>
      <c r="AD26" s="48"/>
      <c r="AE26" s="992"/>
      <c r="AF26" s="976"/>
      <c r="AG26" s="994"/>
      <c r="AH26" s="1049"/>
      <c r="AI26" s="976"/>
      <c r="AJ26" s="994"/>
      <c r="AK26" s="942"/>
      <c r="AL26" s="1051"/>
      <c r="AM26" s="1051"/>
      <c r="AN26" s="1051"/>
      <c r="AO26" s="1051"/>
      <c r="AP26" s="976"/>
      <c r="AQ26" s="1049"/>
      <c r="AR26" s="994"/>
      <c r="AS26" s="1047"/>
      <c r="AT26" s="936"/>
    </row>
    <row r="27" spans="1:47" ht="19.5" customHeight="1">
      <c r="A27" s="995">
        <v>8</v>
      </c>
      <c r="B27" s="996"/>
      <c r="C27" s="997"/>
      <c r="D27" s="997"/>
      <c r="E27" s="997"/>
      <c r="F27" s="998"/>
      <c r="G27" s="999"/>
      <c r="H27" s="1000"/>
      <c r="I27" s="1001"/>
      <c r="J27" s="1002" t="s">
        <v>99</v>
      </c>
      <c r="K27" s="45" t="s">
        <v>100</v>
      </c>
      <c r="L27" s="1004"/>
      <c r="M27" s="1005"/>
      <c r="N27" s="1005"/>
      <c r="O27" s="1005"/>
      <c r="P27" s="1005"/>
      <c r="Q27" s="1006"/>
      <c r="R27" s="1040"/>
      <c r="S27" s="1041"/>
      <c r="T27" s="1042"/>
      <c r="U27" s="977"/>
      <c r="V27" s="978"/>
      <c r="W27" s="979"/>
      <c r="X27" s="983" t="s">
        <v>81</v>
      </c>
      <c r="Y27" s="984"/>
      <c r="Z27" s="985"/>
      <c r="AA27" s="984" t="s">
        <v>81</v>
      </c>
      <c r="AB27" s="984"/>
      <c r="AC27" s="989"/>
      <c r="AD27" s="46"/>
      <c r="AE27" s="991"/>
      <c r="AF27" s="975"/>
      <c r="AG27" s="993"/>
      <c r="AH27" s="1048"/>
      <c r="AI27" s="975"/>
      <c r="AJ27" s="993"/>
      <c r="AK27" s="937"/>
      <c r="AL27" s="1050"/>
      <c r="AM27" s="1050"/>
      <c r="AN27" s="1050"/>
      <c r="AO27" s="1050"/>
      <c r="AP27" s="975"/>
      <c r="AQ27" s="1048"/>
      <c r="AR27" s="993"/>
      <c r="AS27" s="1046"/>
      <c r="AT27" s="936"/>
    </row>
    <row r="28" spans="1:47" ht="19.5" customHeight="1">
      <c r="A28" s="995"/>
      <c r="B28" s="1030"/>
      <c r="C28" s="1031"/>
      <c r="D28" s="1031"/>
      <c r="E28" s="1031"/>
      <c r="F28" s="1032"/>
      <c r="G28" s="1033"/>
      <c r="H28" s="1034"/>
      <c r="I28" s="1035"/>
      <c r="J28" s="1003"/>
      <c r="K28" s="47" t="s">
        <v>101</v>
      </c>
      <c r="L28" s="1036"/>
      <c r="M28" s="1037"/>
      <c r="N28" s="1037"/>
      <c r="O28" s="1037"/>
      <c r="P28" s="1037"/>
      <c r="Q28" s="1038"/>
      <c r="R28" s="1043"/>
      <c r="S28" s="1044"/>
      <c r="T28" s="1045"/>
      <c r="U28" s="980"/>
      <c r="V28" s="981"/>
      <c r="W28" s="982"/>
      <c r="X28" s="986"/>
      <c r="Y28" s="987"/>
      <c r="Z28" s="988"/>
      <c r="AA28" s="987"/>
      <c r="AB28" s="987"/>
      <c r="AC28" s="990"/>
      <c r="AD28" s="48"/>
      <c r="AE28" s="992"/>
      <c r="AF28" s="976"/>
      <c r="AG28" s="994"/>
      <c r="AH28" s="1049"/>
      <c r="AI28" s="976"/>
      <c r="AJ28" s="994"/>
      <c r="AK28" s="942"/>
      <c r="AL28" s="1051"/>
      <c r="AM28" s="1051"/>
      <c r="AN28" s="1051"/>
      <c r="AO28" s="1051"/>
      <c r="AP28" s="976"/>
      <c r="AQ28" s="1049"/>
      <c r="AR28" s="994"/>
      <c r="AS28" s="1047"/>
      <c r="AT28" s="936"/>
    </row>
    <row r="29" spans="1:47" ht="19.5" customHeight="1">
      <c r="A29" s="995">
        <v>9</v>
      </c>
      <c r="B29" s="996"/>
      <c r="C29" s="997"/>
      <c r="D29" s="997"/>
      <c r="E29" s="997"/>
      <c r="F29" s="998"/>
      <c r="G29" s="999"/>
      <c r="H29" s="1000"/>
      <c r="I29" s="1001"/>
      <c r="J29" s="1002" t="s">
        <v>99</v>
      </c>
      <c r="K29" s="45" t="s">
        <v>100</v>
      </c>
      <c r="L29" s="1004"/>
      <c r="M29" s="1005"/>
      <c r="N29" s="1005"/>
      <c r="O29" s="1005"/>
      <c r="P29" s="1005"/>
      <c r="Q29" s="1006"/>
      <c r="R29" s="1040"/>
      <c r="S29" s="1041"/>
      <c r="T29" s="1042"/>
      <c r="U29" s="977"/>
      <c r="V29" s="978"/>
      <c r="W29" s="979"/>
      <c r="X29" s="983" t="s">
        <v>81</v>
      </c>
      <c r="Y29" s="984"/>
      <c r="Z29" s="985"/>
      <c r="AA29" s="984" t="s">
        <v>81</v>
      </c>
      <c r="AB29" s="984"/>
      <c r="AC29" s="989"/>
      <c r="AD29" s="46"/>
      <c r="AE29" s="991"/>
      <c r="AF29" s="975"/>
      <c r="AG29" s="993"/>
      <c r="AH29" s="1048"/>
      <c r="AI29" s="975"/>
      <c r="AJ29" s="993"/>
      <c r="AK29" s="937"/>
      <c r="AL29" s="1050"/>
      <c r="AM29" s="1050"/>
      <c r="AN29" s="1050"/>
      <c r="AO29" s="1050"/>
      <c r="AP29" s="975"/>
      <c r="AQ29" s="1048"/>
      <c r="AR29" s="993"/>
      <c r="AS29" s="1046"/>
      <c r="AT29" s="936"/>
    </row>
    <row r="30" spans="1:47" ht="19.5" customHeight="1">
      <c r="A30" s="995"/>
      <c r="B30" s="1030"/>
      <c r="C30" s="1031"/>
      <c r="D30" s="1031"/>
      <c r="E30" s="1031"/>
      <c r="F30" s="1032"/>
      <c r="G30" s="1033"/>
      <c r="H30" s="1034"/>
      <c r="I30" s="1035"/>
      <c r="J30" s="1003"/>
      <c r="K30" s="47" t="s">
        <v>101</v>
      </c>
      <c r="L30" s="1036"/>
      <c r="M30" s="1037"/>
      <c r="N30" s="1037"/>
      <c r="O30" s="1037"/>
      <c r="P30" s="1037"/>
      <c r="Q30" s="1038"/>
      <c r="R30" s="1043"/>
      <c r="S30" s="1044"/>
      <c r="T30" s="1045"/>
      <c r="U30" s="980"/>
      <c r="V30" s="981"/>
      <c r="W30" s="982"/>
      <c r="X30" s="986"/>
      <c r="Y30" s="987"/>
      <c r="Z30" s="988"/>
      <c r="AA30" s="987"/>
      <c r="AB30" s="987"/>
      <c r="AC30" s="990"/>
      <c r="AD30" s="48"/>
      <c r="AE30" s="992"/>
      <c r="AF30" s="976"/>
      <c r="AG30" s="994"/>
      <c r="AH30" s="1049"/>
      <c r="AI30" s="976"/>
      <c r="AJ30" s="994"/>
      <c r="AK30" s="942"/>
      <c r="AL30" s="1051"/>
      <c r="AM30" s="1051"/>
      <c r="AN30" s="1051"/>
      <c r="AO30" s="1051"/>
      <c r="AP30" s="976"/>
      <c r="AQ30" s="1049"/>
      <c r="AR30" s="994"/>
      <c r="AS30" s="1047"/>
      <c r="AT30" s="936"/>
    </row>
    <row r="31" spans="1:47" ht="19.5" customHeight="1">
      <c r="A31" s="1052">
        <v>10</v>
      </c>
      <c r="B31" s="996"/>
      <c r="C31" s="997"/>
      <c r="D31" s="997"/>
      <c r="E31" s="997"/>
      <c r="F31" s="998"/>
      <c r="G31" s="999"/>
      <c r="H31" s="1000"/>
      <c r="I31" s="1001"/>
      <c r="J31" s="1002" t="s">
        <v>99</v>
      </c>
      <c r="K31" s="45" t="s">
        <v>100</v>
      </c>
      <c r="L31" s="1004"/>
      <c r="M31" s="1005"/>
      <c r="N31" s="1005"/>
      <c r="O31" s="1005"/>
      <c r="P31" s="1005"/>
      <c r="Q31" s="1006"/>
      <c r="R31" s="1040"/>
      <c r="S31" s="1041"/>
      <c r="T31" s="1042"/>
      <c r="U31" s="977"/>
      <c r="V31" s="978"/>
      <c r="W31" s="979"/>
      <c r="X31" s="983" t="s">
        <v>81</v>
      </c>
      <c r="Y31" s="984"/>
      <c r="Z31" s="985"/>
      <c r="AA31" s="984" t="s">
        <v>81</v>
      </c>
      <c r="AB31" s="984"/>
      <c r="AC31" s="989"/>
      <c r="AD31" s="46"/>
      <c r="AE31" s="991"/>
      <c r="AF31" s="975"/>
      <c r="AG31" s="993"/>
      <c r="AH31" s="1048"/>
      <c r="AI31" s="975"/>
      <c r="AJ31" s="993"/>
      <c r="AK31" s="937"/>
      <c r="AL31" s="1050"/>
      <c r="AM31" s="1050"/>
      <c r="AN31" s="1050"/>
      <c r="AO31" s="1050"/>
      <c r="AP31" s="975"/>
      <c r="AQ31" s="1048"/>
      <c r="AR31" s="993"/>
      <c r="AS31" s="1046"/>
      <c r="AT31" s="936"/>
    </row>
    <row r="32" spans="1:47" ht="19.5" customHeight="1" thickBot="1">
      <c r="A32" s="1053"/>
      <c r="B32" s="1058"/>
      <c r="C32" s="1059"/>
      <c r="D32" s="1059"/>
      <c r="E32" s="1059"/>
      <c r="F32" s="1060"/>
      <c r="G32" s="1061"/>
      <c r="H32" s="1062"/>
      <c r="I32" s="1063"/>
      <c r="J32" s="1054"/>
      <c r="K32" s="51" t="s">
        <v>101</v>
      </c>
      <c r="L32" s="1064"/>
      <c r="M32" s="1065"/>
      <c r="N32" s="1065"/>
      <c r="O32" s="1065"/>
      <c r="P32" s="1065"/>
      <c r="Q32" s="1066"/>
      <c r="R32" s="1055"/>
      <c r="S32" s="1056"/>
      <c r="T32" s="1057"/>
      <c r="U32" s="1072"/>
      <c r="V32" s="1073"/>
      <c r="W32" s="1074"/>
      <c r="X32" s="1075"/>
      <c r="Y32" s="1076"/>
      <c r="Z32" s="1077"/>
      <c r="AA32" s="987"/>
      <c r="AB32" s="987"/>
      <c r="AC32" s="990"/>
      <c r="AD32" s="52"/>
      <c r="AE32" s="992"/>
      <c r="AF32" s="976"/>
      <c r="AG32" s="994"/>
      <c r="AH32" s="1049"/>
      <c r="AI32" s="976"/>
      <c r="AJ32" s="994"/>
      <c r="AK32" s="942"/>
      <c r="AL32" s="1051"/>
      <c r="AM32" s="1051"/>
      <c r="AN32" s="1051"/>
      <c r="AO32" s="1051"/>
      <c r="AP32" s="976"/>
      <c r="AQ32" s="1049"/>
      <c r="AR32" s="994"/>
      <c r="AS32" s="1047"/>
      <c r="AT32" s="936"/>
    </row>
    <row r="33" spans="5:46" ht="19.149999999999999" customHeight="1" thickTop="1">
      <c r="I33" s="1067" t="s">
        <v>102</v>
      </c>
      <c r="J33" s="1067"/>
      <c r="K33" s="1067"/>
      <c r="L33" s="1067"/>
      <c r="M33" s="1067"/>
      <c r="N33" s="1067"/>
      <c r="O33" s="1067"/>
      <c r="P33" s="1067"/>
      <c r="Q33" s="1067"/>
      <c r="R33" s="1067"/>
      <c r="T33" s="1068" t="s">
        <v>103</v>
      </c>
      <c r="U33" s="929"/>
      <c r="V33" s="929"/>
      <c r="W33" s="929"/>
      <c r="X33" s="929"/>
      <c r="Y33" s="930"/>
      <c r="Z33" s="893"/>
      <c r="AA33" s="1069"/>
      <c r="AB33" s="1070"/>
      <c r="AC33" s="1071"/>
      <c r="AD33" s="53"/>
      <c r="AE33" s="54"/>
      <c r="AF33" s="55"/>
      <c r="AG33" s="53"/>
      <c r="AH33" s="54"/>
      <c r="AI33" s="55"/>
      <c r="AJ33" s="53"/>
      <c r="AK33" s="56">
        <v>9</v>
      </c>
      <c r="AL33" s="57">
        <v>9</v>
      </c>
      <c r="AM33" s="57">
        <v>9</v>
      </c>
      <c r="AN33" s="57">
        <v>9</v>
      </c>
      <c r="AO33" s="57">
        <v>9</v>
      </c>
      <c r="AP33" s="57">
        <v>9</v>
      </c>
      <c r="AQ33" s="57">
        <v>9</v>
      </c>
      <c r="AR33" s="58">
        <v>9</v>
      </c>
      <c r="AS33" s="59"/>
    </row>
    <row r="34" spans="5:46" ht="19.149999999999999" customHeight="1" thickBot="1">
      <c r="E34" s="49"/>
      <c r="J34" s="1078" t="s">
        <v>104</v>
      </c>
      <c r="K34" s="1079"/>
      <c r="L34" s="60"/>
      <c r="M34" s="61"/>
      <c r="N34" s="60"/>
      <c r="O34" s="61"/>
      <c r="P34" s="60"/>
      <c r="Q34" s="61"/>
      <c r="R34" s="41"/>
      <c r="T34" s="1080" t="s">
        <v>105</v>
      </c>
      <c r="U34" s="1081"/>
      <c r="V34" s="1081"/>
      <c r="W34" s="1081"/>
      <c r="X34" s="1081"/>
      <c r="Y34" s="1082"/>
      <c r="Z34" s="1083"/>
      <c r="AA34" s="1084"/>
      <c r="AB34" s="1085"/>
      <c r="AC34" s="1084"/>
      <c r="AD34" s="53"/>
      <c r="AE34" s="54"/>
      <c r="AF34" s="55"/>
      <c r="AG34" s="53"/>
      <c r="AH34" s="54"/>
      <c r="AI34" s="55"/>
      <c r="AJ34" s="53"/>
      <c r="AK34" s="1086" t="s">
        <v>106</v>
      </c>
      <c r="AL34" s="1087"/>
      <c r="AM34" s="1087"/>
      <c r="AN34" s="1087"/>
      <c r="AO34" s="1087"/>
      <c r="AP34" s="1087"/>
      <c r="AQ34" s="1087"/>
      <c r="AR34" s="1087"/>
      <c r="AS34" s="1087"/>
      <c r="AT34" s="62"/>
    </row>
    <row r="35" spans="5:46" ht="19.149999999999999" customHeight="1" thickBot="1">
      <c r="J35" s="1088" t="s">
        <v>107</v>
      </c>
      <c r="K35" s="1089"/>
      <c r="L35" s="1090" t="s">
        <v>108</v>
      </c>
      <c r="M35" s="1091"/>
      <c r="N35" s="1092"/>
      <c r="O35" s="63"/>
      <c r="P35" s="64"/>
      <c r="Q35" s="65"/>
      <c r="R35" s="66"/>
      <c r="T35" s="1093" t="s">
        <v>109</v>
      </c>
      <c r="U35" s="1094"/>
      <c r="V35" s="1094"/>
      <c r="W35" s="1094"/>
      <c r="X35" s="1094"/>
      <c r="Y35" s="1095"/>
      <c r="Z35" s="1096"/>
      <c r="AA35" s="1097"/>
      <c r="AB35" s="1098"/>
      <c r="AC35" s="1097"/>
      <c r="AD35" s="53"/>
      <c r="AE35" s="54"/>
      <c r="AF35" s="55"/>
      <c r="AG35" s="53"/>
      <c r="AH35" s="54"/>
      <c r="AI35" s="55"/>
      <c r="AJ35" s="67"/>
      <c r="AK35" s="68"/>
      <c r="AL35" s="69"/>
      <c r="AM35" s="69"/>
      <c r="AN35" s="69"/>
      <c r="AO35" s="69"/>
      <c r="AP35" s="69"/>
      <c r="AQ35" s="69"/>
      <c r="AR35" s="69"/>
      <c r="AS35" s="69"/>
      <c r="AT35" s="70"/>
    </row>
    <row r="36" spans="5:46" ht="19.899999999999999" customHeight="1"/>
    <row r="37" spans="5:46" ht="19.899999999999999" customHeight="1"/>
    <row r="38" spans="5:46" ht="19.899999999999999" customHeight="1"/>
    <row r="39" spans="5:46" ht="19.899999999999999" customHeight="1"/>
    <row r="40" spans="5:46" ht="19.899999999999999" customHeight="1"/>
  </sheetData>
  <sheetProtection algorithmName="SHA-512" hashValue="tplB5JkemBzEEloPKPsCxrO1x8NXs9EyQ+ascCG5ZGhQ94kO1eCOY0bYnLhJDUp4tkfGtAR6m0wUNtA7EHPEcQ==" saltValue="ebxoH408hUy8OHK6WLRAdw==" spinCount="100000" sheet="1" objects="1" scenarios="1" selectLockedCells="1"/>
  <mergeCells count="332">
    <mergeCell ref="I7:R9"/>
    <mergeCell ref="V4:AD5"/>
    <mergeCell ref="AE4:AI5"/>
    <mergeCell ref="D1:G1"/>
    <mergeCell ref="A2:C2"/>
    <mergeCell ref="D2:D3"/>
    <mergeCell ref="E2:G3"/>
    <mergeCell ref="H2:AT3"/>
    <mergeCell ref="A4:B6"/>
    <mergeCell ref="C4:G6"/>
    <mergeCell ref="H4:H6"/>
    <mergeCell ref="I4:R6"/>
    <mergeCell ref="S4:U5"/>
    <mergeCell ref="AJ4:AJ7"/>
    <mergeCell ref="X11:Z12"/>
    <mergeCell ref="AA11:AC12"/>
    <mergeCell ref="AD11:AD12"/>
    <mergeCell ref="AK11:AR12"/>
    <mergeCell ref="AT11:AT12"/>
    <mergeCell ref="AK4:AS9"/>
    <mergeCell ref="AE11:AJ12"/>
    <mergeCell ref="A11:F12"/>
    <mergeCell ref="G11:I12"/>
    <mergeCell ref="J11:K12"/>
    <mergeCell ref="L11:Q12"/>
    <mergeCell ref="R11:T12"/>
    <mergeCell ref="U11:W12"/>
    <mergeCell ref="S6:U7"/>
    <mergeCell ref="V6:AD7"/>
    <mergeCell ref="AE6:AI9"/>
    <mergeCell ref="S8:U9"/>
    <mergeCell ref="V8:AD9"/>
    <mergeCell ref="AJ8:AJ9"/>
    <mergeCell ref="A7:B9"/>
    <mergeCell ref="C7:E9"/>
    <mergeCell ref="F7:F9"/>
    <mergeCell ref="G7:G9"/>
    <mergeCell ref="H7:H9"/>
    <mergeCell ref="AL13:AL14"/>
    <mergeCell ref="AM13:AM14"/>
    <mergeCell ref="U13:W14"/>
    <mergeCell ref="X13:Z14"/>
    <mergeCell ref="AA13:AC14"/>
    <mergeCell ref="AE13:AE14"/>
    <mergeCell ref="AF13:AF14"/>
    <mergeCell ref="AG13:AG14"/>
    <mergeCell ref="A13:A14"/>
    <mergeCell ref="B13:F13"/>
    <mergeCell ref="G13:I13"/>
    <mergeCell ref="J13:J14"/>
    <mergeCell ref="L13:Q13"/>
    <mergeCell ref="R13:T14"/>
    <mergeCell ref="AA15:AC16"/>
    <mergeCell ref="AE15:AE16"/>
    <mergeCell ref="AF15:AF16"/>
    <mergeCell ref="AG15:AG16"/>
    <mergeCell ref="AT13:AT14"/>
    <mergeCell ref="B14:F14"/>
    <mergeCell ref="G14:I14"/>
    <mergeCell ref="L14:Q14"/>
    <mergeCell ref="A15:A16"/>
    <mergeCell ref="B15:F15"/>
    <mergeCell ref="G15:I15"/>
    <mergeCell ref="J15:J16"/>
    <mergeCell ref="L15:Q15"/>
    <mergeCell ref="R15:T16"/>
    <mergeCell ref="AN13:AN14"/>
    <mergeCell ref="AO13:AO14"/>
    <mergeCell ref="AP13:AP14"/>
    <mergeCell ref="AQ13:AQ14"/>
    <mergeCell ref="AR13:AR14"/>
    <mergeCell ref="AS13:AS14"/>
    <mergeCell ref="AH13:AH14"/>
    <mergeCell ref="AI13:AI14"/>
    <mergeCell ref="AJ13:AJ14"/>
    <mergeCell ref="AK13:AK14"/>
    <mergeCell ref="AT15:AT16"/>
    <mergeCell ref="B16:F16"/>
    <mergeCell ref="G16:I16"/>
    <mergeCell ref="L16:Q16"/>
    <mergeCell ref="A17:A18"/>
    <mergeCell ref="B17:F17"/>
    <mergeCell ref="G17:I17"/>
    <mergeCell ref="J17:J18"/>
    <mergeCell ref="L17:Q17"/>
    <mergeCell ref="R17:T18"/>
    <mergeCell ref="AN15:AN16"/>
    <mergeCell ref="AO15:AO16"/>
    <mergeCell ref="AP15:AP16"/>
    <mergeCell ref="AQ15:AQ16"/>
    <mergeCell ref="AR15:AR16"/>
    <mergeCell ref="AS15:AS16"/>
    <mergeCell ref="AH15:AH16"/>
    <mergeCell ref="AI15:AI16"/>
    <mergeCell ref="AJ15:AJ16"/>
    <mergeCell ref="AK15:AK16"/>
    <mergeCell ref="AL15:AL16"/>
    <mergeCell ref="AM15:AM16"/>
    <mergeCell ref="U15:W16"/>
    <mergeCell ref="X15:Z16"/>
    <mergeCell ref="A19:A20"/>
    <mergeCell ref="B19:F19"/>
    <mergeCell ref="G19:I19"/>
    <mergeCell ref="J19:J20"/>
    <mergeCell ref="L19:Q19"/>
    <mergeCell ref="R19:T20"/>
    <mergeCell ref="AN17:AN18"/>
    <mergeCell ref="AO17:AO18"/>
    <mergeCell ref="AP17:AP18"/>
    <mergeCell ref="AH17:AH18"/>
    <mergeCell ref="AI17:AI18"/>
    <mergeCell ref="AJ17:AJ18"/>
    <mergeCell ref="AK17:AK18"/>
    <mergeCell ref="AL17:AL18"/>
    <mergeCell ref="AM17:AM18"/>
    <mergeCell ref="U17:W18"/>
    <mergeCell ref="X17:Z18"/>
    <mergeCell ref="AA17:AC18"/>
    <mergeCell ref="AE17:AE18"/>
    <mergeCell ref="AF17:AF18"/>
    <mergeCell ref="AG17:AG18"/>
    <mergeCell ref="AM19:AM20"/>
    <mergeCell ref="U19:W20"/>
    <mergeCell ref="X19:Z20"/>
    <mergeCell ref="AA19:AC20"/>
    <mergeCell ref="AE19:AE20"/>
    <mergeCell ref="AF19:AF20"/>
    <mergeCell ref="AG19:AG20"/>
    <mergeCell ref="AT17:AT18"/>
    <mergeCell ref="B18:F18"/>
    <mergeCell ref="G18:I18"/>
    <mergeCell ref="L18:Q18"/>
    <mergeCell ref="AQ17:AQ18"/>
    <mergeCell ref="AR17:AR18"/>
    <mergeCell ref="AS17:AS18"/>
    <mergeCell ref="AE21:AE22"/>
    <mergeCell ref="AF21:AF22"/>
    <mergeCell ref="AG21:AG22"/>
    <mergeCell ref="AT19:AT20"/>
    <mergeCell ref="B20:F20"/>
    <mergeCell ref="G20:I20"/>
    <mergeCell ref="L20:Q20"/>
    <mergeCell ref="A21:A22"/>
    <mergeCell ref="B21:F21"/>
    <mergeCell ref="G21:I21"/>
    <mergeCell ref="J21:J22"/>
    <mergeCell ref="L21:Q21"/>
    <mergeCell ref="R21:T22"/>
    <mergeCell ref="AN19:AN20"/>
    <mergeCell ref="AO19:AO20"/>
    <mergeCell ref="AP19:AP20"/>
    <mergeCell ref="AQ19:AQ20"/>
    <mergeCell ref="AR19:AR20"/>
    <mergeCell ref="AS19:AS20"/>
    <mergeCell ref="AH19:AH20"/>
    <mergeCell ref="AI19:AI20"/>
    <mergeCell ref="AJ19:AJ20"/>
    <mergeCell ref="AK19:AK20"/>
    <mergeCell ref="AL19:AL20"/>
    <mergeCell ref="B22:F22"/>
    <mergeCell ref="G22:I22"/>
    <mergeCell ref="L22:Q22"/>
    <mergeCell ref="A23:A24"/>
    <mergeCell ref="B23:F23"/>
    <mergeCell ref="G23:I23"/>
    <mergeCell ref="J23:J24"/>
    <mergeCell ref="L23:Q23"/>
    <mergeCell ref="R23:T24"/>
    <mergeCell ref="AL23:AL24"/>
    <mergeCell ref="AM23:AM24"/>
    <mergeCell ref="U23:W24"/>
    <mergeCell ref="X23:Z24"/>
    <mergeCell ref="AA23:AC24"/>
    <mergeCell ref="AE23:AE24"/>
    <mergeCell ref="AF23:AF24"/>
    <mergeCell ref="AG23:AG24"/>
    <mergeCell ref="AT21:AT22"/>
    <mergeCell ref="AN21:AN22"/>
    <mergeCell ref="AO21:AO22"/>
    <mergeCell ref="AP21:AP22"/>
    <mergeCell ref="AQ21:AQ22"/>
    <mergeCell ref="AR21:AR22"/>
    <mergeCell ref="AS21:AS22"/>
    <mergeCell ref="AH21:AH22"/>
    <mergeCell ref="AI21:AI22"/>
    <mergeCell ref="AJ21:AJ22"/>
    <mergeCell ref="AK21:AK22"/>
    <mergeCell ref="AL21:AL22"/>
    <mergeCell ref="AM21:AM22"/>
    <mergeCell ref="U21:W22"/>
    <mergeCell ref="X21:Z22"/>
    <mergeCell ref="AA21:AC22"/>
    <mergeCell ref="AA25:AC26"/>
    <mergeCell ref="AE25:AE26"/>
    <mergeCell ref="AF25:AF26"/>
    <mergeCell ref="AG25:AG26"/>
    <mergeCell ref="AT23:AT24"/>
    <mergeCell ref="B24:F24"/>
    <mergeCell ref="G24:I24"/>
    <mergeCell ref="L24:Q24"/>
    <mergeCell ref="A25:A26"/>
    <mergeCell ref="B25:F25"/>
    <mergeCell ref="G25:I25"/>
    <mergeCell ref="J25:J26"/>
    <mergeCell ref="L25:Q25"/>
    <mergeCell ref="R25:T26"/>
    <mergeCell ref="AN23:AN24"/>
    <mergeCell ref="AO23:AO24"/>
    <mergeCell ref="AP23:AP24"/>
    <mergeCell ref="AQ23:AQ24"/>
    <mergeCell ref="AR23:AR24"/>
    <mergeCell ref="AS23:AS24"/>
    <mergeCell ref="AH23:AH24"/>
    <mergeCell ref="AI23:AI24"/>
    <mergeCell ref="AJ23:AJ24"/>
    <mergeCell ref="AK23:AK24"/>
    <mergeCell ref="AT25:AT26"/>
    <mergeCell ref="B26:F26"/>
    <mergeCell ref="G26:I26"/>
    <mergeCell ref="L26:Q26"/>
    <mergeCell ref="A27:A28"/>
    <mergeCell ref="B27:F27"/>
    <mergeCell ref="G27:I27"/>
    <mergeCell ref="J27:J28"/>
    <mergeCell ref="L27:Q27"/>
    <mergeCell ref="R27:T28"/>
    <mergeCell ref="AN25:AN26"/>
    <mergeCell ref="AO25:AO26"/>
    <mergeCell ref="AP25:AP26"/>
    <mergeCell ref="AQ25:AQ26"/>
    <mergeCell ref="AR25:AR26"/>
    <mergeCell ref="AS25:AS26"/>
    <mergeCell ref="AH25:AH26"/>
    <mergeCell ref="AI25:AI26"/>
    <mergeCell ref="AJ25:AJ26"/>
    <mergeCell ref="AK25:AK26"/>
    <mergeCell ref="AL25:AL26"/>
    <mergeCell ref="AM25:AM26"/>
    <mergeCell ref="U25:W26"/>
    <mergeCell ref="X25:Z26"/>
    <mergeCell ref="A29:A30"/>
    <mergeCell ref="B29:F29"/>
    <mergeCell ref="G29:I29"/>
    <mergeCell ref="J29:J30"/>
    <mergeCell ref="L29:Q29"/>
    <mergeCell ref="R29:T30"/>
    <mergeCell ref="AN27:AN28"/>
    <mergeCell ref="AO27:AO28"/>
    <mergeCell ref="AP27:AP28"/>
    <mergeCell ref="AH27:AH28"/>
    <mergeCell ref="AI27:AI28"/>
    <mergeCell ref="AJ27:AJ28"/>
    <mergeCell ref="AK27:AK28"/>
    <mergeCell ref="AL27:AL28"/>
    <mergeCell ref="AM27:AM28"/>
    <mergeCell ref="U27:W28"/>
    <mergeCell ref="X27:Z28"/>
    <mergeCell ref="AA27:AC28"/>
    <mergeCell ref="AE27:AE28"/>
    <mergeCell ref="AF27:AF28"/>
    <mergeCell ref="AG27:AG28"/>
    <mergeCell ref="U29:W30"/>
    <mergeCell ref="X29:Z30"/>
    <mergeCell ref="AA29:AC30"/>
    <mergeCell ref="AE29:AE30"/>
    <mergeCell ref="AF29:AF30"/>
    <mergeCell ref="AG29:AG30"/>
    <mergeCell ref="AT27:AT28"/>
    <mergeCell ref="B28:F28"/>
    <mergeCell ref="G28:I28"/>
    <mergeCell ref="L28:Q28"/>
    <mergeCell ref="AQ27:AQ28"/>
    <mergeCell ref="AR27:AR28"/>
    <mergeCell ref="AS27:AS28"/>
    <mergeCell ref="AF31:AF32"/>
    <mergeCell ref="AG31:AG32"/>
    <mergeCell ref="AT29:AT30"/>
    <mergeCell ref="B30:F30"/>
    <mergeCell ref="G30:I30"/>
    <mergeCell ref="L30:Q30"/>
    <mergeCell ref="A31:A32"/>
    <mergeCell ref="B31:F31"/>
    <mergeCell ref="G31:I31"/>
    <mergeCell ref="J31:J32"/>
    <mergeCell ref="L31:Q31"/>
    <mergeCell ref="R31:T32"/>
    <mergeCell ref="AN29:AN30"/>
    <mergeCell ref="AO29:AO30"/>
    <mergeCell ref="AP29:AP30"/>
    <mergeCell ref="AQ29:AQ30"/>
    <mergeCell ref="AR29:AR30"/>
    <mergeCell ref="AS29:AS30"/>
    <mergeCell ref="AH29:AH30"/>
    <mergeCell ref="AI29:AI30"/>
    <mergeCell ref="AJ29:AJ30"/>
    <mergeCell ref="AK29:AK30"/>
    <mergeCell ref="AL29:AL30"/>
    <mergeCell ref="AM29:AM30"/>
    <mergeCell ref="AT31:AT32"/>
    <mergeCell ref="B32:F32"/>
    <mergeCell ref="G32:I32"/>
    <mergeCell ref="L32:Q32"/>
    <mergeCell ref="I33:R33"/>
    <mergeCell ref="T33:Y33"/>
    <mergeCell ref="Z33:AA33"/>
    <mergeCell ref="AB33:AC33"/>
    <mergeCell ref="AN31:AN32"/>
    <mergeCell ref="AO31:AO32"/>
    <mergeCell ref="AP31:AP32"/>
    <mergeCell ref="AQ31:AQ32"/>
    <mergeCell ref="AR31:AR32"/>
    <mergeCell ref="AS31:AS32"/>
    <mergeCell ref="AH31:AH32"/>
    <mergeCell ref="AI31:AI32"/>
    <mergeCell ref="AJ31:AJ32"/>
    <mergeCell ref="AK31:AK32"/>
    <mergeCell ref="AL31:AL32"/>
    <mergeCell ref="AM31:AM32"/>
    <mergeCell ref="U31:W32"/>
    <mergeCell ref="X31:Z32"/>
    <mergeCell ref="AA31:AC32"/>
    <mergeCell ref="AE31:AE32"/>
    <mergeCell ref="J34:K34"/>
    <mergeCell ref="T34:Y34"/>
    <mergeCell ref="Z34:AA34"/>
    <mergeCell ref="AB34:AC34"/>
    <mergeCell ref="AK34:AS34"/>
    <mergeCell ref="J35:K35"/>
    <mergeCell ref="L35:N35"/>
    <mergeCell ref="T35:Y35"/>
    <mergeCell ref="Z35:AA35"/>
    <mergeCell ref="AB35:AC35"/>
  </mergeCells>
  <phoneticPr fontId="2"/>
  <pageMargins left="0.39370078740157483" right="7.874015748031496E-2" top="0.59055118110236227" bottom="0.19685039370078741" header="0.39370078740157483" footer="0.27559055118110237"/>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A1:AU40"/>
  <sheetViews>
    <sheetView showGridLines="0" showRowColHeaders="0" zoomScaleSheetLayoutView="75" workbookViewId="0"/>
  </sheetViews>
  <sheetFormatPr defaultColWidth="8.75" defaultRowHeight="12"/>
  <cols>
    <col min="1" max="1" width="2.375" style="39" customWidth="1"/>
    <col min="2" max="2" width="4.625" style="39" customWidth="1"/>
    <col min="3" max="3" width="3.625" style="39" customWidth="1"/>
    <col min="4" max="4" width="7.625" style="39" customWidth="1"/>
    <col min="5" max="5" width="10.625" style="39" customWidth="1"/>
    <col min="6" max="6" width="9.125" style="39" customWidth="1"/>
    <col min="7" max="7" width="4.75" style="39" customWidth="1"/>
    <col min="8" max="8" width="8.5" style="39" customWidth="1"/>
    <col min="9" max="9" width="2.625" style="39" customWidth="1"/>
    <col min="10" max="10" width="3.375" style="39" customWidth="1"/>
    <col min="11" max="11" width="5.625" style="39" customWidth="1"/>
    <col min="12" max="16" width="2.75" style="39" customWidth="1"/>
    <col min="17" max="17" width="1.625" style="39" customWidth="1"/>
    <col min="18" max="18" width="2.75" style="39" customWidth="1"/>
    <col min="19" max="19" width="8.75" style="39"/>
    <col min="20" max="20" width="2.375" style="39" customWidth="1"/>
    <col min="21" max="29" width="1.125" style="39" customWidth="1"/>
    <col min="30" max="30" width="2.375" style="39" hidden="1" customWidth="1"/>
    <col min="31" max="36" width="2.375" style="39" customWidth="1"/>
    <col min="37" max="46" width="2.125" style="39" customWidth="1"/>
    <col min="47" max="47" width="8.75" style="39"/>
    <col min="48" max="48" width="1.5" style="39" customWidth="1"/>
    <col min="49" max="16384" width="8.75" style="39"/>
  </cols>
  <sheetData>
    <row r="1" spans="1:47" ht="13.9" customHeight="1" thickBot="1">
      <c r="D1" s="895" t="s">
        <v>74</v>
      </c>
      <c r="E1" s="895"/>
      <c r="F1" s="895"/>
      <c r="G1" s="895"/>
    </row>
    <row r="2" spans="1:47" ht="13.9" customHeight="1">
      <c r="A2" s="896" t="s">
        <v>75</v>
      </c>
      <c r="B2" s="896"/>
      <c r="C2" s="896"/>
      <c r="D2" s="897" t="s">
        <v>76</v>
      </c>
      <c r="E2" s="899">
        <f ca="1">TODAY()</f>
        <v>45759</v>
      </c>
      <c r="F2" s="900"/>
      <c r="G2" s="901"/>
      <c r="H2" s="905" t="s">
        <v>77</v>
      </c>
      <c r="I2" s="906"/>
      <c r="J2" s="906"/>
      <c r="K2" s="906"/>
      <c r="L2" s="906"/>
      <c r="M2" s="906"/>
      <c r="N2" s="906"/>
      <c r="O2" s="906"/>
      <c r="P2" s="906"/>
      <c r="Q2" s="906"/>
      <c r="R2" s="906"/>
      <c r="S2" s="906"/>
      <c r="T2" s="906"/>
      <c r="U2" s="906"/>
      <c r="V2" s="906"/>
      <c r="W2" s="906"/>
      <c r="X2" s="906"/>
      <c r="Y2" s="906"/>
      <c r="Z2" s="906"/>
      <c r="AA2" s="906"/>
      <c r="AB2" s="906"/>
      <c r="AC2" s="906"/>
      <c r="AD2" s="906"/>
      <c r="AE2" s="906"/>
      <c r="AF2" s="906"/>
      <c r="AG2" s="906"/>
      <c r="AH2" s="906"/>
      <c r="AI2" s="906"/>
      <c r="AJ2" s="906"/>
      <c r="AK2" s="906"/>
      <c r="AL2" s="906"/>
      <c r="AM2" s="906"/>
      <c r="AN2" s="906"/>
      <c r="AO2" s="906"/>
      <c r="AP2" s="906"/>
      <c r="AQ2" s="906"/>
      <c r="AR2" s="906"/>
      <c r="AS2" s="906"/>
      <c r="AT2" s="906"/>
    </row>
    <row r="3" spans="1:47" ht="13.9" customHeight="1" thickBot="1">
      <c r="C3" s="40"/>
      <c r="D3" s="898"/>
      <c r="E3" s="902"/>
      <c r="F3" s="903"/>
      <c r="G3" s="904"/>
      <c r="H3" s="905"/>
      <c r="I3" s="906"/>
      <c r="J3" s="906"/>
      <c r="K3" s="906"/>
      <c r="L3" s="906"/>
      <c r="M3" s="906"/>
      <c r="N3" s="906"/>
      <c r="O3" s="906"/>
      <c r="P3" s="906"/>
      <c r="Q3" s="906"/>
      <c r="R3" s="906"/>
      <c r="S3" s="906"/>
      <c r="T3" s="906"/>
      <c r="U3" s="906"/>
      <c r="V3" s="906"/>
      <c r="W3" s="906"/>
      <c r="X3" s="906"/>
      <c r="Y3" s="906"/>
      <c r="Z3" s="906"/>
      <c r="AA3" s="906"/>
      <c r="AB3" s="906"/>
      <c r="AC3" s="906"/>
      <c r="AD3" s="906"/>
      <c r="AE3" s="906"/>
      <c r="AF3" s="906"/>
      <c r="AG3" s="906"/>
      <c r="AH3" s="906"/>
      <c r="AI3" s="906"/>
      <c r="AJ3" s="906"/>
      <c r="AK3" s="906"/>
      <c r="AL3" s="906"/>
      <c r="AM3" s="906"/>
      <c r="AN3" s="906"/>
      <c r="AO3" s="906"/>
      <c r="AP3" s="906"/>
      <c r="AQ3" s="906"/>
      <c r="AR3" s="906"/>
      <c r="AS3" s="906"/>
      <c r="AT3" s="906"/>
    </row>
    <row r="4" spans="1:47" ht="9" customHeight="1">
      <c r="A4" s="907" t="s">
        <v>78</v>
      </c>
      <c r="B4" s="908"/>
      <c r="C4" s="912" t="str">
        <f>'Ⓗ-2演奏利用明細書【単曲】(印刷)'!C4:G6</f>
        <v>第27回全九州カラーガード・パーカッションコンテスト
_x000D_第9回カラーガード全国大会九州予選</v>
      </c>
      <c r="D4" s="913"/>
      <c r="E4" s="913"/>
      <c r="F4" s="913"/>
      <c r="G4" s="914"/>
      <c r="H4" s="918" t="s">
        <v>79</v>
      </c>
      <c r="I4" s="921" t="str">
        <f>'Ⓗ-2演奏利用明細書【単曲】(印刷)'!I4:R6</f>
        <v>唐津市文化体育館</v>
      </c>
      <c r="J4" s="922"/>
      <c r="K4" s="922"/>
      <c r="L4" s="922"/>
      <c r="M4" s="922"/>
      <c r="N4" s="922"/>
      <c r="O4" s="922"/>
      <c r="P4" s="922"/>
      <c r="Q4" s="922"/>
      <c r="R4" s="923"/>
      <c r="S4" s="927" t="s">
        <v>80</v>
      </c>
      <c r="T4" s="927"/>
      <c r="U4" s="928"/>
      <c r="V4" s="882" t="s">
        <v>81</v>
      </c>
      <c r="W4" s="883"/>
      <c r="X4" s="883"/>
      <c r="Y4" s="883"/>
      <c r="Z4" s="883"/>
      <c r="AA4" s="883"/>
      <c r="AB4" s="884"/>
      <c r="AC4" s="884"/>
      <c r="AD4" s="885"/>
      <c r="AE4" s="889" t="s">
        <v>82</v>
      </c>
      <c r="AF4" s="890"/>
      <c r="AG4" s="890"/>
      <c r="AH4" s="890"/>
      <c r="AI4" s="891"/>
      <c r="AJ4" s="931" t="s">
        <v>83</v>
      </c>
      <c r="AK4" s="937"/>
      <c r="AL4" s="938"/>
      <c r="AM4" s="938"/>
      <c r="AN4" s="938"/>
      <c r="AO4" s="938"/>
      <c r="AP4" s="938"/>
      <c r="AQ4" s="938"/>
      <c r="AR4" s="938"/>
      <c r="AS4" s="939"/>
      <c r="AT4" s="41"/>
    </row>
    <row r="5" spans="1:47" ht="9" customHeight="1">
      <c r="A5" s="909"/>
      <c r="B5" s="868"/>
      <c r="C5" s="912"/>
      <c r="D5" s="913"/>
      <c r="E5" s="913"/>
      <c r="F5" s="913"/>
      <c r="G5" s="914"/>
      <c r="H5" s="919"/>
      <c r="I5" s="876"/>
      <c r="J5" s="877"/>
      <c r="K5" s="877"/>
      <c r="L5" s="877"/>
      <c r="M5" s="877"/>
      <c r="N5" s="877"/>
      <c r="O5" s="877"/>
      <c r="P5" s="877"/>
      <c r="Q5" s="877"/>
      <c r="R5" s="878"/>
      <c r="S5" s="929"/>
      <c r="T5" s="929"/>
      <c r="U5" s="930"/>
      <c r="V5" s="886"/>
      <c r="W5" s="887"/>
      <c r="X5" s="887"/>
      <c r="Y5" s="887"/>
      <c r="Z5" s="887"/>
      <c r="AA5" s="887"/>
      <c r="AB5" s="887"/>
      <c r="AC5" s="887"/>
      <c r="AD5" s="888"/>
      <c r="AE5" s="892"/>
      <c r="AF5" s="893"/>
      <c r="AG5" s="893"/>
      <c r="AH5" s="893"/>
      <c r="AI5" s="894"/>
      <c r="AJ5" s="931"/>
      <c r="AK5" s="936"/>
      <c r="AL5" s="940"/>
      <c r="AM5" s="940"/>
      <c r="AN5" s="940"/>
      <c r="AO5" s="940"/>
      <c r="AP5" s="940"/>
      <c r="AQ5" s="940"/>
      <c r="AR5" s="940"/>
      <c r="AS5" s="941"/>
      <c r="AT5" s="41"/>
    </row>
    <row r="6" spans="1:47" ht="9" customHeight="1">
      <c r="A6" s="910"/>
      <c r="B6" s="911"/>
      <c r="C6" s="915"/>
      <c r="D6" s="916"/>
      <c r="E6" s="916"/>
      <c r="F6" s="916"/>
      <c r="G6" s="917"/>
      <c r="H6" s="920"/>
      <c r="I6" s="924"/>
      <c r="J6" s="925"/>
      <c r="K6" s="925"/>
      <c r="L6" s="925"/>
      <c r="M6" s="925"/>
      <c r="N6" s="925"/>
      <c r="O6" s="925"/>
      <c r="P6" s="925"/>
      <c r="Q6" s="925"/>
      <c r="R6" s="926"/>
      <c r="S6" s="927" t="s">
        <v>84</v>
      </c>
      <c r="T6" s="927"/>
      <c r="U6" s="928"/>
      <c r="V6" s="882" t="s">
        <v>85</v>
      </c>
      <c r="W6" s="883"/>
      <c r="X6" s="883"/>
      <c r="Y6" s="883"/>
      <c r="Z6" s="883"/>
      <c r="AA6" s="883"/>
      <c r="AB6" s="883"/>
      <c r="AC6" s="883"/>
      <c r="AD6" s="945"/>
      <c r="AE6" s="949"/>
      <c r="AF6" s="864"/>
      <c r="AG6" s="864"/>
      <c r="AH6" s="864"/>
      <c r="AI6" s="950"/>
      <c r="AJ6" s="931"/>
      <c r="AK6" s="936"/>
      <c r="AL6" s="940"/>
      <c r="AM6" s="940"/>
      <c r="AN6" s="940"/>
      <c r="AO6" s="940"/>
      <c r="AP6" s="940"/>
      <c r="AQ6" s="940"/>
      <c r="AR6" s="940"/>
      <c r="AS6" s="941"/>
      <c r="AT6" s="41"/>
    </row>
    <row r="7" spans="1:47" ht="9" customHeight="1">
      <c r="A7" s="854" t="s">
        <v>86</v>
      </c>
      <c r="B7" s="855"/>
      <c r="C7" s="858" t="str">
        <f>'Ⓗ-2演奏利用明細書【単曲】(印刷)'!C7:E9</f>
        <v>自　２０２５年６月２２日
_x000D_至　２０２５年６月２２日</v>
      </c>
      <c r="D7" s="859"/>
      <c r="E7" s="859"/>
      <c r="F7" s="864">
        <f>'Ⓗ-2演奏利用明細書【単曲】(印刷)'!F7:F9</f>
        <v>1</v>
      </c>
      <c r="G7" s="867" t="s">
        <v>87</v>
      </c>
      <c r="H7" s="870" t="s">
        <v>88</v>
      </c>
      <c r="I7" s="873" t="str">
        <f>'Ⓗ-2演奏利用明細書【単曲】(印刷)'!I7:R9</f>
        <v>九州マーチングバンド協会</v>
      </c>
      <c r="J7" s="874"/>
      <c r="K7" s="874"/>
      <c r="L7" s="874"/>
      <c r="M7" s="874"/>
      <c r="N7" s="874"/>
      <c r="O7" s="874"/>
      <c r="P7" s="874"/>
      <c r="Q7" s="874"/>
      <c r="R7" s="875"/>
      <c r="S7" s="929"/>
      <c r="T7" s="929"/>
      <c r="U7" s="930"/>
      <c r="V7" s="946"/>
      <c r="W7" s="947"/>
      <c r="X7" s="947"/>
      <c r="Y7" s="947"/>
      <c r="Z7" s="947"/>
      <c r="AA7" s="947"/>
      <c r="AB7" s="947"/>
      <c r="AC7" s="947"/>
      <c r="AD7" s="948"/>
      <c r="AE7" s="951"/>
      <c r="AF7" s="865"/>
      <c r="AG7" s="865"/>
      <c r="AH7" s="865"/>
      <c r="AI7" s="952"/>
      <c r="AJ7" s="931"/>
      <c r="AK7" s="936"/>
      <c r="AL7" s="940"/>
      <c r="AM7" s="940"/>
      <c r="AN7" s="940"/>
      <c r="AO7" s="940"/>
      <c r="AP7" s="940"/>
      <c r="AQ7" s="940"/>
      <c r="AR7" s="940"/>
      <c r="AS7" s="941"/>
      <c r="AT7" s="41"/>
    </row>
    <row r="8" spans="1:47" ht="9" customHeight="1">
      <c r="A8" s="854"/>
      <c r="B8" s="855"/>
      <c r="C8" s="860"/>
      <c r="D8" s="861"/>
      <c r="E8" s="861"/>
      <c r="F8" s="865"/>
      <c r="G8" s="868"/>
      <c r="H8" s="871"/>
      <c r="I8" s="876"/>
      <c r="J8" s="877"/>
      <c r="K8" s="877"/>
      <c r="L8" s="877"/>
      <c r="M8" s="877"/>
      <c r="N8" s="877"/>
      <c r="O8" s="877"/>
      <c r="P8" s="877"/>
      <c r="Q8" s="877"/>
      <c r="R8" s="878"/>
      <c r="S8" s="927" t="s">
        <v>89</v>
      </c>
      <c r="T8" s="927"/>
      <c r="U8" s="928"/>
      <c r="V8" s="882" t="s">
        <v>110</v>
      </c>
      <c r="W8" s="883"/>
      <c r="X8" s="883"/>
      <c r="Y8" s="883"/>
      <c r="Z8" s="883"/>
      <c r="AA8" s="883"/>
      <c r="AB8" s="883"/>
      <c r="AC8" s="883"/>
      <c r="AD8" s="945"/>
      <c r="AE8" s="951"/>
      <c r="AF8" s="865"/>
      <c r="AG8" s="865"/>
      <c r="AH8" s="865"/>
      <c r="AI8" s="952"/>
      <c r="AJ8" s="956" t="s">
        <v>90</v>
      </c>
      <c r="AK8" s="936"/>
      <c r="AL8" s="940"/>
      <c r="AM8" s="940"/>
      <c r="AN8" s="940"/>
      <c r="AO8" s="940"/>
      <c r="AP8" s="940"/>
      <c r="AQ8" s="940"/>
      <c r="AR8" s="940"/>
      <c r="AS8" s="941"/>
      <c r="AT8" s="41"/>
    </row>
    <row r="9" spans="1:47" ht="9" customHeight="1" thickBot="1">
      <c r="A9" s="856"/>
      <c r="B9" s="857"/>
      <c r="C9" s="862"/>
      <c r="D9" s="863"/>
      <c r="E9" s="863"/>
      <c r="F9" s="866"/>
      <c r="G9" s="869"/>
      <c r="H9" s="872"/>
      <c r="I9" s="879"/>
      <c r="J9" s="880"/>
      <c r="K9" s="880"/>
      <c r="L9" s="880"/>
      <c r="M9" s="880"/>
      <c r="N9" s="880"/>
      <c r="O9" s="880"/>
      <c r="P9" s="880"/>
      <c r="Q9" s="880"/>
      <c r="R9" s="881"/>
      <c r="S9" s="929"/>
      <c r="T9" s="929"/>
      <c r="U9" s="930"/>
      <c r="V9" s="946"/>
      <c r="W9" s="947"/>
      <c r="X9" s="947"/>
      <c r="Y9" s="947"/>
      <c r="Z9" s="947"/>
      <c r="AA9" s="947"/>
      <c r="AB9" s="947"/>
      <c r="AC9" s="947"/>
      <c r="AD9" s="948"/>
      <c r="AE9" s="953"/>
      <c r="AF9" s="954"/>
      <c r="AG9" s="954"/>
      <c r="AH9" s="954"/>
      <c r="AI9" s="955"/>
      <c r="AJ9" s="957"/>
      <c r="AK9" s="942"/>
      <c r="AL9" s="943"/>
      <c r="AM9" s="943"/>
      <c r="AN9" s="943"/>
      <c r="AO9" s="943"/>
      <c r="AP9" s="943"/>
      <c r="AQ9" s="943"/>
      <c r="AR9" s="943"/>
      <c r="AS9" s="944"/>
      <c r="AT9" s="41"/>
    </row>
    <row r="10" spans="1:47" ht="9" customHeight="1" thickBot="1">
      <c r="A10" s="42"/>
      <c r="B10" s="42"/>
    </row>
    <row r="11" spans="1:47" ht="10.9" customHeight="1" thickTop="1">
      <c r="A11" s="958" t="s">
        <v>91</v>
      </c>
      <c r="B11" s="959"/>
      <c r="C11" s="959"/>
      <c r="D11" s="959"/>
      <c r="E11" s="959"/>
      <c r="F11" s="959"/>
      <c r="G11" s="961" t="s">
        <v>175</v>
      </c>
      <c r="H11" s="959"/>
      <c r="I11" s="962"/>
      <c r="J11" s="959" t="s">
        <v>92</v>
      </c>
      <c r="K11" s="962"/>
      <c r="L11" s="961" t="s">
        <v>176</v>
      </c>
      <c r="M11" s="959"/>
      <c r="N11" s="959"/>
      <c r="O11" s="959"/>
      <c r="P11" s="959"/>
      <c r="Q11" s="962"/>
      <c r="R11" s="963" t="s">
        <v>93</v>
      </c>
      <c r="S11" s="964"/>
      <c r="T11" s="965"/>
      <c r="U11" s="969" t="s">
        <v>94</v>
      </c>
      <c r="V11" s="970"/>
      <c r="W11" s="971"/>
      <c r="X11" s="969" t="s">
        <v>95</v>
      </c>
      <c r="Y11" s="1019"/>
      <c r="Z11" s="1020"/>
      <c r="AA11" s="1024" t="s">
        <v>177</v>
      </c>
      <c r="AB11" s="1024"/>
      <c r="AC11" s="1025"/>
      <c r="AD11" s="1028"/>
      <c r="AE11" s="1013" t="s">
        <v>97</v>
      </c>
      <c r="AF11" s="1014"/>
      <c r="AG11" s="1014"/>
      <c r="AH11" s="1014"/>
      <c r="AI11" s="1014"/>
      <c r="AJ11" s="1015"/>
      <c r="AK11" s="932" t="s">
        <v>98</v>
      </c>
      <c r="AL11" s="933"/>
      <c r="AM11" s="933"/>
      <c r="AN11" s="933"/>
      <c r="AO11" s="933"/>
      <c r="AP11" s="933"/>
      <c r="AQ11" s="933"/>
      <c r="AR11" s="867"/>
      <c r="AS11" s="43"/>
      <c r="AT11" s="936"/>
    </row>
    <row r="12" spans="1:47" ht="10.15" customHeight="1">
      <c r="A12" s="960"/>
      <c r="B12" s="935"/>
      <c r="C12" s="935"/>
      <c r="D12" s="935"/>
      <c r="E12" s="935"/>
      <c r="F12" s="935"/>
      <c r="G12" s="934"/>
      <c r="H12" s="935"/>
      <c r="I12" s="911"/>
      <c r="J12" s="935"/>
      <c r="K12" s="911"/>
      <c r="L12" s="934"/>
      <c r="M12" s="935"/>
      <c r="N12" s="935"/>
      <c r="O12" s="935"/>
      <c r="P12" s="935"/>
      <c r="Q12" s="911"/>
      <c r="R12" s="966"/>
      <c r="S12" s="967"/>
      <c r="T12" s="968"/>
      <c r="U12" s="972"/>
      <c r="V12" s="973"/>
      <c r="W12" s="974"/>
      <c r="X12" s="1021"/>
      <c r="Y12" s="1022"/>
      <c r="Z12" s="1023"/>
      <c r="AA12" s="1026"/>
      <c r="AB12" s="1026"/>
      <c r="AC12" s="1027"/>
      <c r="AD12" s="1029"/>
      <c r="AE12" s="1016"/>
      <c r="AF12" s="1017"/>
      <c r="AG12" s="1017"/>
      <c r="AH12" s="1017"/>
      <c r="AI12" s="1017"/>
      <c r="AJ12" s="1018"/>
      <c r="AK12" s="934"/>
      <c r="AL12" s="935"/>
      <c r="AM12" s="935"/>
      <c r="AN12" s="935"/>
      <c r="AO12" s="935"/>
      <c r="AP12" s="935"/>
      <c r="AQ12" s="935"/>
      <c r="AR12" s="911"/>
      <c r="AS12" s="44"/>
      <c r="AT12" s="936"/>
    </row>
    <row r="13" spans="1:47" ht="19.5" customHeight="1">
      <c r="A13" s="995">
        <v>1</v>
      </c>
      <c r="B13" s="996" t="str">
        <f>IF('2.【演奏曲情報入力シート】'!C46="","",'2.【演奏曲情報入力シート】'!C46)</f>
        <v/>
      </c>
      <c r="C13" s="997"/>
      <c r="D13" s="997"/>
      <c r="E13" s="997"/>
      <c r="F13" s="998"/>
      <c r="G13" s="999"/>
      <c r="H13" s="1000"/>
      <c r="I13" s="1001"/>
      <c r="J13" s="1002" t="s">
        <v>99</v>
      </c>
      <c r="K13" s="45" t="s">
        <v>100</v>
      </c>
      <c r="L13" s="1004" t="str">
        <f>IF('2.【演奏曲情報入力シート】'!C54="","",'2.【演奏曲情報入力シート】'!C54)</f>
        <v/>
      </c>
      <c r="M13" s="1005"/>
      <c r="N13" s="1005"/>
      <c r="O13" s="1005"/>
      <c r="P13" s="1005"/>
      <c r="Q13" s="1006"/>
      <c r="R13" s="1007" t="str">
        <f>IF('1.【参加申込入力シート】'!D11="","",'1.【参加申込入力シート】'!D11)</f>
        <v/>
      </c>
      <c r="S13" s="1008"/>
      <c r="T13" s="1009"/>
      <c r="U13" s="977" t="str">
        <f>IF('2.【演奏曲情報入力シート】'!E48="","",'2.【演奏曲情報入力シート】'!E48)</f>
        <v/>
      </c>
      <c r="V13" s="978"/>
      <c r="W13" s="979"/>
      <c r="X13" s="983" t="str">
        <f>IF('2.【演奏曲情報入力シート】'!C48="","回","１回")</f>
        <v>回</v>
      </c>
      <c r="Y13" s="984"/>
      <c r="Z13" s="985"/>
      <c r="AA13" s="984" t="s">
        <v>81</v>
      </c>
      <c r="AB13" s="984"/>
      <c r="AC13" s="989"/>
      <c r="AD13" s="46"/>
      <c r="AE13" s="991"/>
      <c r="AF13" s="975"/>
      <c r="AG13" s="993"/>
      <c r="AH13" s="1048"/>
      <c r="AI13" s="975"/>
      <c r="AJ13" s="993"/>
      <c r="AK13" s="991"/>
      <c r="AL13" s="975"/>
      <c r="AM13" s="975"/>
      <c r="AN13" s="975"/>
      <c r="AO13" s="975"/>
      <c r="AP13" s="975"/>
      <c r="AQ13" s="975"/>
      <c r="AR13" s="993"/>
      <c r="AS13" s="1046"/>
      <c r="AT13" s="936"/>
    </row>
    <row r="14" spans="1:47" ht="19.5" customHeight="1">
      <c r="A14" s="995"/>
      <c r="B14" s="1030" t="str">
        <f>IF('2.【演奏曲情報入力シート】'!C48="","",'2.【演奏曲情報入力シート】'!C48)</f>
        <v/>
      </c>
      <c r="C14" s="1031"/>
      <c r="D14" s="1031"/>
      <c r="E14" s="1031"/>
      <c r="F14" s="1032"/>
      <c r="G14" s="1033"/>
      <c r="H14" s="1034"/>
      <c r="I14" s="1035"/>
      <c r="J14" s="1003"/>
      <c r="K14" s="47" t="s">
        <v>101</v>
      </c>
      <c r="L14" s="1036" t="str">
        <f>IF('2.【演奏曲情報入力シート】'!C56="","","("&amp;'2.【演奏曲情報入力シート】'!C56&amp;")")</f>
        <v/>
      </c>
      <c r="M14" s="1037"/>
      <c r="N14" s="1037"/>
      <c r="O14" s="1037"/>
      <c r="P14" s="1037"/>
      <c r="Q14" s="1038"/>
      <c r="R14" s="1010"/>
      <c r="S14" s="1011"/>
      <c r="T14" s="1012"/>
      <c r="U14" s="980"/>
      <c r="V14" s="981"/>
      <c r="W14" s="982"/>
      <c r="X14" s="986"/>
      <c r="Y14" s="987"/>
      <c r="Z14" s="988"/>
      <c r="AA14" s="987"/>
      <c r="AB14" s="987"/>
      <c r="AC14" s="990"/>
      <c r="AD14" s="48"/>
      <c r="AE14" s="992"/>
      <c r="AF14" s="976"/>
      <c r="AG14" s="994"/>
      <c r="AH14" s="1049"/>
      <c r="AI14" s="976"/>
      <c r="AJ14" s="994"/>
      <c r="AK14" s="992"/>
      <c r="AL14" s="976"/>
      <c r="AM14" s="976"/>
      <c r="AN14" s="976"/>
      <c r="AO14" s="976"/>
      <c r="AP14" s="976"/>
      <c r="AQ14" s="976"/>
      <c r="AR14" s="994"/>
      <c r="AS14" s="1047"/>
      <c r="AT14" s="936"/>
    </row>
    <row r="15" spans="1:47" ht="19.5" customHeight="1">
      <c r="A15" s="1039">
        <v>2</v>
      </c>
      <c r="B15" s="996"/>
      <c r="C15" s="997"/>
      <c r="D15" s="997"/>
      <c r="E15" s="997"/>
      <c r="F15" s="998"/>
      <c r="G15" s="999"/>
      <c r="H15" s="1000"/>
      <c r="I15" s="1001"/>
      <c r="J15" s="1002" t="s">
        <v>99</v>
      </c>
      <c r="K15" s="45" t="s">
        <v>100</v>
      </c>
      <c r="L15" s="1004"/>
      <c r="M15" s="1005"/>
      <c r="N15" s="1005"/>
      <c r="O15" s="1005"/>
      <c r="P15" s="1005"/>
      <c r="Q15" s="1006"/>
      <c r="R15" s="1040" t="str">
        <f>IF(B16="","","〃")</f>
        <v/>
      </c>
      <c r="S15" s="1041"/>
      <c r="T15" s="1042"/>
      <c r="U15" s="977" t="str">
        <f>IF('2.【演奏曲情報入力シート】'!E49="","",'2.【演奏曲情報入力シート】'!E49)</f>
        <v/>
      </c>
      <c r="V15" s="978"/>
      <c r="W15" s="978"/>
      <c r="X15" s="983" t="str">
        <f>IF('2.【演奏曲情報入力シート】'!C49="","回","１回")</f>
        <v>回</v>
      </c>
      <c r="Y15" s="984"/>
      <c r="Z15" s="985"/>
      <c r="AA15" s="984" t="s">
        <v>81</v>
      </c>
      <c r="AB15" s="984"/>
      <c r="AC15" s="989"/>
      <c r="AD15" s="46"/>
      <c r="AE15" s="991"/>
      <c r="AF15" s="975"/>
      <c r="AG15" s="993"/>
      <c r="AH15" s="1048"/>
      <c r="AI15" s="975"/>
      <c r="AJ15" s="993"/>
      <c r="AK15" s="937"/>
      <c r="AL15" s="1050"/>
      <c r="AM15" s="1050"/>
      <c r="AN15" s="1050"/>
      <c r="AO15" s="1050"/>
      <c r="AP15" s="975"/>
      <c r="AQ15" s="1048"/>
      <c r="AR15" s="993"/>
      <c r="AS15" s="1046"/>
      <c r="AT15" s="936"/>
    </row>
    <row r="16" spans="1:47" ht="19.5" customHeight="1">
      <c r="A16" s="995"/>
      <c r="B16" s="1030" t="str">
        <f>IF('2.【演奏曲情報入力シート】'!C49="","",'2.【演奏曲情報入力シート】'!C49)</f>
        <v/>
      </c>
      <c r="C16" s="1031"/>
      <c r="D16" s="1031"/>
      <c r="E16" s="1031"/>
      <c r="F16" s="1032"/>
      <c r="G16" s="1033"/>
      <c r="H16" s="1034"/>
      <c r="I16" s="1035"/>
      <c r="J16" s="1003"/>
      <c r="K16" s="47" t="s">
        <v>101</v>
      </c>
      <c r="L16" s="1036"/>
      <c r="M16" s="1037"/>
      <c r="N16" s="1037"/>
      <c r="O16" s="1037"/>
      <c r="P16" s="1037"/>
      <c r="Q16" s="1038"/>
      <c r="R16" s="1043"/>
      <c r="S16" s="1044"/>
      <c r="T16" s="1045"/>
      <c r="U16" s="980"/>
      <c r="V16" s="981"/>
      <c r="W16" s="981"/>
      <c r="X16" s="986"/>
      <c r="Y16" s="987"/>
      <c r="Z16" s="988"/>
      <c r="AA16" s="987"/>
      <c r="AB16" s="987"/>
      <c r="AC16" s="990"/>
      <c r="AD16" s="48"/>
      <c r="AE16" s="992"/>
      <c r="AF16" s="976"/>
      <c r="AG16" s="994"/>
      <c r="AH16" s="1049"/>
      <c r="AI16" s="976"/>
      <c r="AJ16" s="994"/>
      <c r="AK16" s="942"/>
      <c r="AL16" s="1051"/>
      <c r="AM16" s="1051"/>
      <c r="AN16" s="1051"/>
      <c r="AO16" s="1051"/>
      <c r="AP16" s="976"/>
      <c r="AQ16" s="1049"/>
      <c r="AR16" s="994"/>
      <c r="AS16" s="1047"/>
      <c r="AT16" s="936"/>
      <c r="AU16" s="49"/>
    </row>
    <row r="17" spans="1:47" ht="19.5" customHeight="1">
      <c r="A17" s="995">
        <v>3</v>
      </c>
      <c r="B17" s="996"/>
      <c r="C17" s="997"/>
      <c r="D17" s="997"/>
      <c r="E17" s="997"/>
      <c r="F17" s="998"/>
      <c r="G17" s="999"/>
      <c r="H17" s="1000"/>
      <c r="I17" s="1001"/>
      <c r="J17" s="1002" t="s">
        <v>99</v>
      </c>
      <c r="K17" s="45" t="s">
        <v>100</v>
      </c>
      <c r="L17" s="1004"/>
      <c r="M17" s="1005"/>
      <c r="N17" s="1005"/>
      <c r="O17" s="1005"/>
      <c r="P17" s="1005"/>
      <c r="Q17" s="1006"/>
      <c r="R17" s="1040" t="str">
        <f t="shared" ref="R17" si="0">IF(B18="","","〃")</f>
        <v/>
      </c>
      <c r="S17" s="1041"/>
      <c r="T17" s="1042"/>
      <c r="U17" s="977" t="str">
        <f>IF('2.【演奏曲情報入力シート】'!E50="","",'2.【演奏曲情報入力シート】'!E50)</f>
        <v/>
      </c>
      <c r="V17" s="978"/>
      <c r="W17" s="978"/>
      <c r="X17" s="983" t="str">
        <f>IF('2.【演奏曲情報入力シート】'!C50="","回","１回")</f>
        <v>回</v>
      </c>
      <c r="Y17" s="984"/>
      <c r="Z17" s="985"/>
      <c r="AA17" s="984" t="s">
        <v>81</v>
      </c>
      <c r="AB17" s="984"/>
      <c r="AC17" s="989"/>
      <c r="AD17" s="46"/>
      <c r="AE17" s="991"/>
      <c r="AF17" s="975"/>
      <c r="AG17" s="993"/>
      <c r="AH17" s="1048"/>
      <c r="AI17" s="975"/>
      <c r="AJ17" s="993"/>
      <c r="AK17" s="937"/>
      <c r="AL17" s="1050"/>
      <c r="AM17" s="1050"/>
      <c r="AN17" s="1050"/>
      <c r="AO17" s="1050"/>
      <c r="AP17" s="975"/>
      <c r="AQ17" s="1048"/>
      <c r="AR17" s="993"/>
      <c r="AS17" s="1046"/>
      <c r="AT17" s="936"/>
    </row>
    <row r="18" spans="1:47" ht="19.5" customHeight="1">
      <c r="A18" s="995"/>
      <c r="B18" s="1030" t="str">
        <f>IF('2.【演奏曲情報入力シート】'!C50="","",'2.【演奏曲情報入力シート】'!C50)</f>
        <v/>
      </c>
      <c r="C18" s="1031"/>
      <c r="D18" s="1031"/>
      <c r="E18" s="1031"/>
      <c r="F18" s="1032"/>
      <c r="G18" s="1033"/>
      <c r="H18" s="1034"/>
      <c r="I18" s="1035"/>
      <c r="J18" s="1003"/>
      <c r="K18" s="47" t="s">
        <v>101</v>
      </c>
      <c r="L18" s="1036"/>
      <c r="M18" s="1037"/>
      <c r="N18" s="1037"/>
      <c r="O18" s="1037"/>
      <c r="P18" s="1037"/>
      <c r="Q18" s="1038"/>
      <c r="R18" s="1043"/>
      <c r="S18" s="1044"/>
      <c r="T18" s="1045"/>
      <c r="U18" s="980"/>
      <c r="V18" s="981"/>
      <c r="W18" s="981"/>
      <c r="X18" s="986"/>
      <c r="Y18" s="987"/>
      <c r="Z18" s="988"/>
      <c r="AA18" s="987"/>
      <c r="AB18" s="987"/>
      <c r="AC18" s="990"/>
      <c r="AD18" s="48"/>
      <c r="AE18" s="992"/>
      <c r="AF18" s="976"/>
      <c r="AG18" s="994"/>
      <c r="AH18" s="1049"/>
      <c r="AI18" s="976"/>
      <c r="AJ18" s="994"/>
      <c r="AK18" s="942"/>
      <c r="AL18" s="1051"/>
      <c r="AM18" s="1051"/>
      <c r="AN18" s="1051"/>
      <c r="AO18" s="1051"/>
      <c r="AP18" s="976"/>
      <c r="AQ18" s="1049"/>
      <c r="AR18" s="994"/>
      <c r="AS18" s="1047"/>
      <c r="AT18" s="936"/>
    </row>
    <row r="19" spans="1:47" ht="19.5" customHeight="1">
      <c r="A19" s="995">
        <v>4</v>
      </c>
      <c r="B19" s="996"/>
      <c r="C19" s="997"/>
      <c r="D19" s="997"/>
      <c r="E19" s="997"/>
      <c r="F19" s="998"/>
      <c r="G19" s="999"/>
      <c r="H19" s="1000"/>
      <c r="I19" s="1001"/>
      <c r="J19" s="1002" t="s">
        <v>99</v>
      </c>
      <c r="K19" s="45" t="s">
        <v>100</v>
      </c>
      <c r="L19" s="1004"/>
      <c r="M19" s="1005"/>
      <c r="N19" s="1005"/>
      <c r="O19" s="1005"/>
      <c r="P19" s="1005"/>
      <c r="Q19" s="1006"/>
      <c r="R19" s="1040" t="str">
        <f t="shared" ref="R19" si="1">IF(B20="","","〃")</f>
        <v/>
      </c>
      <c r="S19" s="1041"/>
      <c r="T19" s="1042"/>
      <c r="U19" s="977" t="str">
        <f>IF('2.【演奏曲情報入力シート】'!E51="","",'2.【演奏曲情報入力シート】'!E51)</f>
        <v/>
      </c>
      <c r="V19" s="978"/>
      <c r="W19" s="978"/>
      <c r="X19" s="983" t="str">
        <f>IF('2.【演奏曲情報入力シート】'!C51="","回","１回")</f>
        <v>回</v>
      </c>
      <c r="Y19" s="984"/>
      <c r="Z19" s="985"/>
      <c r="AA19" s="984" t="s">
        <v>81</v>
      </c>
      <c r="AB19" s="984"/>
      <c r="AC19" s="989"/>
      <c r="AD19" s="46"/>
      <c r="AE19" s="991"/>
      <c r="AF19" s="975"/>
      <c r="AG19" s="993"/>
      <c r="AH19" s="1048"/>
      <c r="AI19" s="975"/>
      <c r="AJ19" s="993"/>
      <c r="AK19" s="937"/>
      <c r="AL19" s="1050"/>
      <c r="AM19" s="1050"/>
      <c r="AN19" s="1050"/>
      <c r="AO19" s="1050"/>
      <c r="AP19" s="975"/>
      <c r="AQ19" s="1048"/>
      <c r="AR19" s="993"/>
      <c r="AS19" s="1046"/>
      <c r="AT19" s="936"/>
    </row>
    <row r="20" spans="1:47" ht="19.5" customHeight="1">
      <c r="A20" s="995"/>
      <c r="B20" s="1030" t="str">
        <f>IF('2.【演奏曲情報入力シート】'!C51="","",'2.【演奏曲情報入力シート】'!C51)</f>
        <v/>
      </c>
      <c r="C20" s="1031"/>
      <c r="D20" s="1031"/>
      <c r="E20" s="1031"/>
      <c r="F20" s="1032"/>
      <c r="G20" s="1033"/>
      <c r="H20" s="1034"/>
      <c r="I20" s="1035"/>
      <c r="J20" s="1003"/>
      <c r="K20" s="47" t="s">
        <v>101</v>
      </c>
      <c r="L20" s="1036"/>
      <c r="M20" s="1037"/>
      <c r="N20" s="1037"/>
      <c r="O20" s="1037"/>
      <c r="P20" s="1037"/>
      <c r="Q20" s="1038"/>
      <c r="R20" s="1043"/>
      <c r="S20" s="1044"/>
      <c r="T20" s="1045"/>
      <c r="U20" s="980"/>
      <c r="V20" s="981"/>
      <c r="W20" s="981"/>
      <c r="X20" s="986"/>
      <c r="Y20" s="987"/>
      <c r="Z20" s="988"/>
      <c r="AA20" s="987"/>
      <c r="AB20" s="987"/>
      <c r="AC20" s="990"/>
      <c r="AD20" s="48"/>
      <c r="AE20" s="992"/>
      <c r="AF20" s="976"/>
      <c r="AG20" s="994"/>
      <c r="AH20" s="1049"/>
      <c r="AI20" s="976"/>
      <c r="AJ20" s="994"/>
      <c r="AK20" s="942"/>
      <c r="AL20" s="1051"/>
      <c r="AM20" s="1051"/>
      <c r="AN20" s="1051"/>
      <c r="AO20" s="1051"/>
      <c r="AP20" s="976"/>
      <c r="AQ20" s="1049"/>
      <c r="AR20" s="994"/>
      <c r="AS20" s="1047"/>
      <c r="AT20" s="936"/>
    </row>
    <row r="21" spans="1:47" ht="19.5" customHeight="1">
      <c r="A21" s="995">
        <v>5</v>
      </c>
      <c r="B21" s="996"/>
      <c r="C21" s="997"/>
      <c r="D21" s="997"/>
      <c r="E21" s="997"/>
      <c r="F21" s="998"/>
      <c r="G21" s="999"/>
      <c r="H21" s="1000"/>
      <c r="I21" s="1001"/>
      <c r="J21" s="1002" t="s">
        <v>99</v>
      </c>
      <c r="K21" s="45" t="s">
        <v>100</v>
      </c>
      <c r="L21" s="1004"/>
      <c r="M21" s="1005"/>
      <c r="N21" s="1005"/>
      <c r="O21" s="1005"/>
      <c r="P21" s="1005"/>
      <c r="Q21" s="1006"/>
      <c r="R21" s="1040" t="str">
        <f t="shared" ref="R21" si="2">IF(B22="","","〃")</f>
        <v/>
      </c>
      <c r="S21" s="1041"/>
      <c r="T21" s="1042"/>
      <c r="U21" s="977" t="str">
        <f>IF('2.【演奏曲情報入力シート】'!E52="","",'2.【演奏曲情報入力シート】'!E52)</f>
        <v/>
      </c>
      <c r="V21" s="978"/>
      <c r="W21" s="978"/>
      <c r="X21" s="983" t="str">
        <f>IF('2.【演奏曲情報入力シート】'!C52="","回","１回")</f>
        <v>回</v>
      </c>
      <c r="Y21" s="984"/>
      <c r="Z21" s="985"/>
      <c r="AA21" s="984" t="s">
        <v>81</v>
      </c>
      <c r="AB21" s="984"/>
      <c r="AC21" s="989"/>
      <c r="AD21" s="46"/>
      <c r="AE21" s="991"/>
      <c r="AF21" s="975"/>
      <c r="AG21" s="993"/>
      <c r="AH21" s="1048"/>
      <c r="AI21" s="975"/>
      <c r="AJ21" s="993"/>
      <c r="AK21" s="937"/>
      <c r="AL21" s="1050"/>
      <c r="AM21" s="1050"/>
      <c r="AN21" s="1050"/>
      <c r="AO21" s="1050"/>
      <c r="AP21" s="975"/>
      <c r="AQ21" s="1048"/>
      <c r="AR21" s="993"/>
      <c r="AS21" s="1046"/>
      <c r="AT21" s="936"/>
    </row>
    <row r="22" spans="1:47" ht="19.5" customHeight="1">
      <c r="A22" s="995"/>
      <c r="B22" s="1030" t="str">
        <f>IF('2.【演奏曲情報入力シート】'!C52="","",'2.【演奏曲情報入力シート】'!C52)</f>
        <v/>
      </c>
      <c r="C22" s="1031"/>
      <c r="D22" s="1031"/>
      <c r="E22" s="1031"/>
      <c r="F22" s="1032"/>
      <c r="G22" s="1033"/>
      <c r="H22" s="1034"/>
      <c r="I22" s="1035"/>
      <c r="J22" s="1003"/>
      <c r="K22" s="47" t="s">
        <v>101</v>
      </c>
      <c r="L22" s="1036"/>
      <c r="M22" s="1037"/>
      <c r="N22" s="1037"/>
      <c r="O22" s="1037"/>
      <c r="P22" s="1037"/>
      <c r="Q22" s="1038"/>
      <c r="R22" s="1043"/>
      <c r="S22" s="1044"/>
      <c r="T22" s="1045"/>
      <c r="U22" s="980"/>
      <c r="V22" s="981"/>
      <c r="W22" s="981"/>
      <c r="X22" s="986"/>
      <c r="Y22" s="987"/>
      <c r="Z22" s="988"/>
      <c r="AA22" s="987"/>
      <c r="AB22" s="987"/>
      <c r="AC22" s="990"/>
      <c r="AD22" s="48"/>
      <c r="AE22" s="992"/>
      <c r="AF22" s="976"/>
      <c r="AG22" s="994"/>
      <c r="AH22" s="1049"/>
      <c r="AI22" s="976"/>
      <c r="AJ22" s="994"/>
      <c r="AK22" s="942"/>
      <c r="AL22" s="1051"/>
      <c r="AM22" s="1051"/>
      <c r="AN22" s="1051"/>
      <c r="AO22" s="1051"/>
      <c r="AP22" s="976"/>
      <c r="AQ22" s="1049"/>
      <c r="AR22" s="994"/>
      <c r="AS22" s="1047"/>
      <c r="AT22" s="936"/>
    </row>
    <row r="23" spans="1:47" ht="19.5" customHeight="1">
      <c r="A23" s="995">
        <v>6</v>
      </c>
      <c r="B23" s="996"/>
      <c r="C23" s="997"/>
      <c r="D23" s="997"/>
      <c r="E23" s="997"/>
      <c r="F23" s="998"/>
      <c r="G23" s="999"/>
      <c r="H23" s="1000"/>
      <c r="I23" s="1001"/>
      <c r="J23" s="1002" t="s">
        <v>99</v>
      </c>
      <c r="K23" s="45" t="s">
        <v>100</v>
      </c>
      <c r="L23" s="1004"/>
      <c r="M23" s="1005"/>
      <c r="N23" s="1005"/>
      <c r="O23" s="1005"/>
      <c r="P23" s="1005"/>
      <c r="Q23" s="1006"/>
      <c r="R23" s="1040" t="str">
        <f t="shared" ref="R23" si="3">IF(B24="","","〃")</f>
        <v/>
      </c>
      <c r="S23" s="1041"/>
      <c r="T23" s="1042"/>
      <c r="U23" s="977" t="str">
        <f>IF('2.【演奏曲情報入力シート】'!E53="","",'2.【演奏曲情報入力シート】'!E53)</f>
        <v/>
      </c>
      <c r="V23" s="978"/>
      <c r="W23" s="978"/>
      <c r="X23" s="983" t="str">
        <f>IF('2.【演奏曲情報入力シート】'!C53="","回","１回")</f>
        <v>回</v>
      </c>
      <c r="Y23" s="984"/>
      <c r="Z23" s="985"/>
      <c r="AA23" s="984" t="s">
        <v>81</v>
      </c>
      <c r="AB23" s="984"/>
      <c r="AC23" s="989"/>
      <c r="AD23" s="46"/>
      <c r="AE23" s="991"/>
      <c r="AF23" s="975"/>
      <c r="AG23" s="993"/>
      <c r="AH23" s="1048"/>
      <c r="AI23" s="975"/>
      <c r="AJ23" s="993"/>
      <c r="AK23" s="937"/>
      <c r="AL23" s="1050"/>
      <c r="AM23" s="1050"/>
      <c r="AN23" s="1050"/>
      <c r="AO23" s="1050"/>
      <c r="AP23" s="975"/>
      <c r="AQ23" s="1048"/>
      <c r="AR23" s="993"/>
      <c r="AS23" s="1046"/>
      <c r="AT23" s="936"/>
    </row>
    <row r="24" spans="1:47" ht="19.5" customHeight="1">
      <c r="A24" s="995"/>
      <c r="B24" s="1030" t="str">
        <f>IF('2.【演奏曲情報入力シート】'!C53="","",'2.【演奏曲情報入力シート】'!C53)</f>
        <v/>
      </c>
      <c r="C24" s="1031"/>
      <c r="D24" s="1031"/>
      <c r="E24" s="1031"/>
      <c r="F24" s="1032"/>
      <c r="G24" s="1033"/>
      <c r="H24" s="1034"/>
      <c r="I24" s="1035"/>
      <c r="J24" s="1003"/>
      <c r="K24" s="47" t="s">
        <v>101</v>
      </c>
      <c r="L24" s="1036"/>
      <c r="M24" s="1037"/>
      <c r="N24" s="1037"/>
      <c r="O24" s="1037"/>
      <c r="P24" s="1037"/>
      <c r="Q24" s="1038"/>
      <c r="R24" s="1043"/>
      <c r="S24" s="1044"/>
      <c r="T24" s="1045"/>
      <c r="U24" s="980"/>
      <c r="V24" s="981"/>
      <c r="W24" s="981"/>
      <c r="X24" s="986"/>
      <c r="Y24" s="987"/>
      <c r="Z24" s="988"/>
      <c r="AA24" s="987"/>
      <c r="AB24" s="987"/>
      <c r="AC24" s="990"/>
      <c r="AD24" s="48"/>
      <c r="AE24" s="992"/>
      <c r="AF24" s="976"/>
      <c r="AG24" s="994"/>
      <c r="AH24" s="1049"/>
      <c r="AI24" s="976"/>
      <c r="AJ24" s="994"/>
      <c r="AK24" s="942"/>
      <c r="AL24" s="1051"/>
      <c r="AM24" s="1051"/>
      <c r="AN24" s="1051"/>
      <c r="AO24" s="1051"/>
      <c r="AP24" s="976"/>
      <c r="AQ24" s="1049"/>
      <c r="AR24" s="994"/>
      <c r="AS24" s="1047"/>
      <c r="AT24" s="936"/>
      <c r="AU24" s="50"/>
    </row>
    <row r="25" spans="1:47" ht="19.5" customHeight="1">
      <c r="A25" s="995">
        <v>7</v>
      </c>
      <c r="B25" s="996"/>
      <c r="C25" s="997"/>
      <c r="D25" s="997"/>
      <c r="E25" s="997"/>
      <c r="F25" s="998"/>
      <c r="G25" s="999"/>
      <c r="H25" s="1000"/>
      <c r="I25" s="1001"/>
      <c r="J25" s="1002" t="s">
        <v>99</v>
      </c>
      <c r="K25" s="45" t="s">
        <v>100</v>
      </c>
      <c r="L25" s="1004"/>
      <c r="M25" s="1005"/>
      <c r="N25" s="1005"/>
      <c r="O25" s="1005"/>
      <c r="P25" s="1005"/>
      <c r="Q25" s="1006"/>
      <c r="R25" s="1040"/>
      <c r="S25" s="1041"/>
      <c r="T25" s="1042"/>
      <c r="U25" s="977"/>
      <c r="V25" s="978"/>
      <c r="W25" s="978"/>
      <c r="X25" s="983" t="s">
        <v>81</v>
      </c>
      <c r="Y25" s="984"/>
      <c r="Z25" s="985"/>
      <c r="AA25" s="984" t="s">
        <v>81</v>
      </c>
      <c r="AB25" s="984"/>
      <c r="AC25" s="989"/>
      <c r="AD25" s="46"/>
      <c r="AE25" s="991"/>
      <c r="AF25" s="975"/>
      <c r="AG25" s="993"/>
      <c r="AH25" s="1048"/>
      <c r="AI25" s="975"/>
      <c r="AJ25" s="993"/>
      <c r="AK25" s="937"/>
      <c r="AL25" s="1050"/>
      <c r="AM25" s="1050"/>
      <c r="AN25" s="1050"/>
      <c r="AO25" s="1050"/>
      <c r="AP25" s="975"/>
      <c r="AQ25" s="1048"/>
      <c r="AR25" s="993"/>
      <c r="AS25" s="1046"/>
      <c r="AT25" s="936"/>
    </row>
    <row r="26" spans="1:47" ht="19.5" customHeight="1">
      <c r="A26" s="995"/>
      <c r="B26" s="1030"/>
      <c r="C26" s="1031"/>
      <c r="D26" s="1031"/>
      <c r="E26" s="1031"/>
      <c r="F26" s="1032"/>
      <c r="G26" s="1033"/>
      <c r="H26" s="1034"/>
      <c r="I26" s="1035"/>
      <c r="J26" s="1003"/>
      <c r="K26" s="47" t="s">
        <v>101</v>
      </c>
      <c r="L26" s="1036"/>
      <c r="M26" s="1037"/>
      <c r="N26" s="1037"/>
      <c r="O26" s="1037"/>
      <c r="P26" s="1037"/>
      <c r="Q26" s="1038"/>
      <c r="R26" s="1043"/>
      <c r="S26" s="1044"/>
      <c r="T26" s="1045"/>
      <c r="U26" s="980"/>
      <c r="V26" s="981"/>
      <c r="W26" s="981"/>
      <c r="X26" s="986"/>
      <c r="Y26" s="987"/>
      <c r="Z26" s="988"/>
      <c r="AA26" s="987"/>
      <c r="AB26" s="987"/>
      <c r="AC26" s="990"/>
      <c r="AD26" s="48"/>
      <c r="AE26" s="992"/>
      <c r="AF26" s="976"/>
      <c r="AG26" s="994"/>
      <c r="AH26" s="1049"/>
      <c r="AI26" s="976"/>
      <c r="AJ26" s="994"/>
      <c r="AK26" s="942"/>
      <c r="AL26" s="1051"/>
      <c r="AM26" s="1051"/>
      <c r="AN26" s="1051"/>
      <c r="AO26" s="1051"/>
      <c r="AP26" s="976"/>
      <c r="AQ26" s="1049"/>
      <c r="AR26" s="994"/>
      <c r="AS26" s="1047"/>
      <c r="AT26" s="936"/>
    </row>
    <row r="27" spans="1:47" ht="19.5" customHeight="1">
      <c r="A27" s="995">
        <v>8</v>
      </c>
      <c r="B27" s="996"/>
      <c r="C27" s="997"/>
      <c r="D27" s="997"/>
      <c r="E27" s="997"/>
      <c r="F27" s="998"/>
      <c r="G27" s="999"/>
      <c r="H27" s="1000"/>
      <c r="I27" s="1001"/>
      <c r="J27" s="1002" t="s">
        <v>99</v>
      </c>
      <c r="K27" s="45" t="s">
        <v>100</v>
      </c>
      <c r="L27" s="1004"/>
      <c r="M27" s="1005"/>
      <c r="N27" s="1005"/>
      <c r="O27" s="1005"/>
      <c r="P27" s="1005"/>
      <c r="Q27" s="1006"/>
      <c r="R27" s="1040"/>
      <c r="S27" s="1041"/>
      <c r="T27" s="1042"/>
      <c r="U27" s="977"/>
      <c r="V27" s="978"/>
      <c r="W27" s="979"/>
      <c r="X27" s="983" t="s">
        <v>81</v>
      </c>
      <c r="Y27" s="984"/>
      <c r="Z27" s="985"/>
      <c r="AA27" s="984" t="s">
        <v>81</v>
      </c>
      <c r="AB27" s="984"/>
      <c r="AC27" s="989"/>
      <c r="AD27" s="46"/>
      <c r="AE27" s="991"/>
      <c r="AF27" s="975"/>
      <c r="AG27" s="993"/>
      <c r="AH27" s="1048"/>
      <c r="AI27" s="975"/>
      <c r="AJ27" s="993"/>
      <c r="AK27" s="937"/>
      <c r="AL27" s="1050"/>
      <c r="AM27" s="1050"/>
      <c r="AN27" s="1050"/>
      <c r="AO27" s="1050"/>
      <c r="AP27" s="975"/>
      <c r="AQ27" s="1048"/>
      <c r="AR27" s="993"/>
      <c r="AS27" s="1046"/>
      <c r="AT27" s="936"/>
    </row>
    <row r="28" spans="1:47" ht="19.5" customHeight="1">
      <c r="A28" s="995"/>
      <c r="B28" s="1030"/>
      <c r="C28" s="1031"/>
      <c r="D28" s="1031"/>
      <c r="E28" s="1031"/>
      <c r="F28" s="1032"/>
      <c r="G28" s="1033"/>
      <c r="H28" s="1034"/>
      <c r="I28" s="1035"/>
      <c r="J28" s="1003"/>
      <c r="K28" s="47" t="s">
        <v>101</v>
      </c>
      <c r="L28" s="1036"/>
      <c r="M28" s="1037"/>
      <c r="N28" s="1037"/>
      <c r="O28" s="1037"/>
      <c r="P28" s="1037"/>
      <c r="Q28" s="1038"/>
      <c r="R28" s="1043"/>
      <c r="S28" s="1044"/>
      <c r="T28" s="1045"/>
      <c r="U28" s="980"/>
      <c r="V28" s="981"/>
      <c r="W28" s="982"/>
      <c r="X28" s="986"/>
      <c r="Y28" s="987"/>
      <c r="Z28" s="988"/>
      <c r="AA28" s="987"/>
      <c r="AB28" s="987"/>
      <c r="AC28" s="990"/>
      <c r="AD28" s="48"/>
      <c r="AE28" s="992"/>
      <c r="AF28" s="976"/>
      <c r="AG28" s="994"/>
      <c r="AH28" s="1049"/>
      <c r="AI28" s="976"/>
      <c r="AJ28" s="994"/>
      <c r="AK28" s="942"/>
      <c r="AL28" s="1051"/>
      <c r="AM28" s="1051"/>
      <c r="AN28" s="1051"/>
      <c r="AO28" s="1051"/>
      <c r="AP28" s="976"/>
      <c r="AQ28" s="1049"/>
      <c r="AR28" s="994"/>
      <c r="AS28" s="1047"/>
      <c r="AT28" s="936"/>
    </row>
    <row r="29" spans="1:47" ht="19.5" customHeight="1">
      <c r="A29" s="995">
        <v>9</v>
      </c>
      <c r="B29" s="996"/>
      <c r="C29" s="997"/>
      <c r="D29" s="997"/>
      <c r="E29" s="997"/>
      <c r="F29" s="998"/>
      <c r="G29" s="999"/>
      <c r="H29" s="1000"/>
      <c r="I29" s="1001"/>
      <c r="J29" s="1002" t="s">
        <v>99</v>
      </c>
      <c r="K29" s="45" t="s">
        <v>100</v>
      </c>
      <c r="L29" s="1004"/>
      <c r="M29" s="1005"/>
      <c r="N29" s="1005"/>
      <c r="O29" s="1005"/>
      <c r="P29" s="1005"/>
      <c r="Q29" s="1006"/>
      <c r="R29" s="1040"/>
      <c r="S29" s="1041"/>
      <c r="T29" s="1042"/>
      <c r="U29" s="977"/>
      <c r="V29" s="978"/>
      <c r="W29" s="979"/>
      <c r="X29" s="983" t="s">
        <v>81</v>
      </c>
      <c r="Y29" s="984"/>
      <c r="Z29" s="985"/>
      <c r="AA29" s="984" t="s">
        <v>81</v>
      </c>
      <c r="AB29" s="984"/>
      <c r="AC29" s="989"/>
      <c r="AD29" s="46"/>
      <c r="AE29" s="991"/>
      <c r="AF29" s="975"/>
      <c r="AG29" s="993"/>
      <c r="AH29" s="1048"/>
      <c r="AI29" s="975"/>
      <c r="AJ29" s="993"/>
      <c r="AK29" s="937"/>
      <c r="AL29" s="1050"/>
      <c r="AM29" s="1050"/>
      <c r="AN29" s="1050"/>
      <c r="AO29" s="1050"/>
      <c r="AP29" s="975"/>
      <c r="AQ29" s="1048"/>
      <c r="AR29" s="993"/>
      <c r="AS29" s="1046"/>
      <c r="AT29" s="936"/>
    </row>
    <row r="30" spans="1:47" ht="19.5" customHeight="1">
      <c r="A30" s="995"/>
      <c r="B30" s="1030"/>
      <c r="C30" s="1031"/>
      <c r="D30" s="1031"/>
      <c r="E30" s="1031"/>
      <c r="F30" s="1032"/>
      <c r="G30" s="1033"/>
      <c r="H30" s="1034"/>
      <c r="I30" s="1035"/>
      <c r="J30" s="1003"/>
      <c r="K30" s="47" t="s">
        <v>101</v>
      </c>
      <c r="L30" s="1036"/>
      <c r="M30" s="1037"/>
      <c r="N30" s="1037"/>
      <c r="O30" s="1037"/>
      <c r="P30" s="1037"/>
      <c r="Q30" s="1038"/>
      <c r="R30" s="1043"/>
      <c r="S30" s="1044"/>
      <c r="T30" s="1045"/>
      <c r="U30" s="980"/>
      <c r="V30" s="981"/>
      <c r="W30" s="982"/>
      <c r="X30" s="986"/>
      <c r="Y30" s="987"/>
      <c r="Z30" s="988"/>
      <c r="AA30" s="987"/>
      <c r="AB30" s="987"/>
      <c r="AC30" s="990"/>
      <c r="AD30" s="48"/>
      <c r="AE30" s="992"/>
      <c r="AF30" s="976"/>
      <c r="AG30" s="994"/>
      <c r="AH30" s="1049"/>
      <c r="AI30" s="976"/>
      <c r="AJ30" s="994"/>
      <c r="AK30" s="942"/>
      <c r="AL30" s="1051"/>
      <c r="AM30" s="1051"/>
      <c r="AN30" s="1051"/>
      <c r="AO30" s="1051"/>
      <c r="AP30" s="976"/>
      <c r="AQ30" s="1049"/>
      <c r="AR30" s="994"/>
      <c r="AS30" s="1047"/>
      <c r="AT30" s="936"/>
    </row>
    <row r="31" spans="1:47" ht="19.5" customHeight="1">
      <c r="A31" s="1052">
        <v>10</v>
      </c>
      <c r="B31" s="996"/>
      <c r="C31" s="997"/>
      <c r="D31" s="997"/>
      <c r="E31" s="997"/>
      <c r="F31" s="998"/>
      <c r="G31" s="999"/>
      <c r="H31" s="1000"/>
      <c r="I31" s="1001"/>
      <c r="J31" s="1002" t="s">
        <v>99</v>
      </c>
      <c r="K31" s="45" t="s">
        <v>100</v>
      </c>
      <c r="L31" s="1004"/>
      <c r="M31" s="1005"/>
      <c r="N31" s="1005"/>
      <c r="O31" s="1005"/>
      <c r="P31" s="1005"/>
      <c r="Q31" s="1006"/>
      <c r="R31" s="1040"/>
      <c r="S31" s="1041"/>
      <c r="T31" s="1042"/>
      <c r="U31" s="977"/>
      <c r="V31" s="978"/>
      <c r="W31" s="979"/>
      <c r="X31" s="983" t="s">
        <v>81</v>
      </c>
      <c r="Y31" s="984"/>
      <c r="Z31" s="985"/>
      <c r="AA31" s="984" t="s">
        <v>81</v>
      </c>
      <c r="AB31" s="984"/>
      <c r="AC31" s="989"/>
      <c r="AD31" s="46"/>
      <c r="AE31" s="991"/>
      <c r="AF31" s="975"/>
      <c r="AG31" s="993"/>
      <c r="AH31" s="1048"/>
      <c r="AI31" s="975"/>
      <c r="AJ31" s="993"/>
      <c r="AK31" s="937"/>
      <c r="AL31" s="1050"/>
      <c r="AM31" s="1050"/>
      <c r="AN31" s="1050"/>
      <c r="AO31" s="1050"/>
      <c r="AP31" s="975"/>
      <c r="AQ31" s="1048"/>
      <c r="AR31" s="993"/>
      <c r="AS31" s="1046"/>
      <c r="AT31" s="936"/>
    </row>
    <row r="32" spans="1:47" ht="19.5" customHeight="1" thickBot="1">
      <c r="A32" s="1053"/>
      <c r="B32" s="1058"/>
      <c r="C32" s="1059"/>
      <c r="D32" s="1059"/>
      <c r="E32" s="1059"/>
      <c r="F32" s="1060"/>
      <c r="G32" s="1061"/>
      <c r="H32" s="1062"/>
      <c r="I32" s="1063"/>
      <c r="J32" s="1054"/>
      <c r="K32" s="51" t="s">
        <v>101</v>
      </c>
      <c r="L32" s="1064"/>
      <c r="M32" s="1065"/>
      <c r="N32" s="1065"/>
      <c r="O32" s="1065"/>
      <c r="P32" s="1065"/>
      <c r="Q32" s="1066"/>
      <c r="R32" s="1055"/>
      <c r="S32" s="1056"/>
      <c r="T32" s="1057"/>
      <c r="U32" s="1072"/>
      <c r="V32" s="1073"/>
      <c r="W32" s="1074"/>
      <c r="X32" s="1075"/>
      <c r="Y32" s="1076"/>
      <c r="Z32" s="1077"/>
      <c r="AA32" s="987"/>
      <c r="AB32" s="987"/>
      <c r="AC32" s="990"/>
      <c r="AD32" s="52"/>
      <c r="AE32" s="992"/>
      <c r="AF32" s="976"/>
      <c r="AG32" s="994"/>
      <c r="AH32" s="1049"/>
      <c r="AI32" s="976"/>
      <c r="AJ32" s="994"/>
      <c r="AK32" s="942"/>
      <c r="AL32" s="1051"/>
      <c r="AM32" s="1051"/>
      <c r="AN32" s="1051"/>
      <c r="AO32" s="1051"/>
      <c r="AP32" s="976"/>
      <c r="AQ32" s="1049"/>
      <c r="AR32" s="994"/>
      <c r="AS32" s="1047"/>
      <c r="AT32" s="936"/>
    </row>
    <row r="33" spans="5:46" ht="19.149999999999999" customHeight="1" thickTop="1">
      <c r="I33" s="1067" t="s">
        <v>102</v>
      </c>
      <c r="J33" s="1067"/>
      <c r="K33" s="1067"/>
      <c r="L33" s="1067"/>
      <c r="M33" s="1067"/>
      <c r="N33" s="1067"/>
      <c r="O33" s="1067"/>
      <c r="P33" s="1067"/>
      <c r="Q33" s="1067"/>
      <c r="R33" s="1067"/>
      <c r="T33" s="1068" t="s">
        <v>103</v>
      </c>
      <c r="U33" s="929"/>
      <c r="V33" s="929"/>
      <c r="W33" s="929"/>
      <c r="X33" s="929"/>
      <c r="Y33" s="930"/>
      <c r="Z33" s="893"/>
      <c r="AA33" s="1069"/>
      <c r="AB33" s="1070"/>
      <c r="AC33" s="1071"/>
      <c r="AD33" s="53"/>
      <c r="AE33" s="54"/>
      <c r="AF33" s="55"/>
      <c r="AG33" s="53"/>
      <c r="AH33" s="54"/>
      <c r="AI33" s="55"/>
      <c r="AJ33" s="53"/>
      <c r="AK33" s="56">
        <v>9</v>
      </c>
      <c r="AL33" s="57">
        <v>9</v>
      </c>
      <c r="AM33" s="57">
        <v>9</v>
      </c>
      <c r="AN33" s="57">
        <v>9</v>
      </c>
      <c r="AO33" s="57">
        <v>9</v>
      </c>
      <c r="AP33" s="57">
        <v>9</v>
      </c>
      <c r="AQ33" s="57">
        <v>9</v>
      </c>
      <c r="AR33" s="58">
        <v>9</v>
      </c>
      <c r="AS33" s="59"/>
    </row>
    <row r="34" spans="5:46" ht="19.149999999999999" customHeight="1" thickBot="1">
      <c r="E34" s="49"/>
      <c r="J34" s="1078" t="s">
        <v>104</v>
      </c>
      <c r="K34" s="1079"/>
      <c r="L34" s="60"/>
      <c r="M34" s="61"/>
      <c r="N34" s="60"/>
      <c r="O34" s="61"/>
      <c r="P34" s="60"/>
      <c r="Q34" s="61"/>
      <c r="R34" s="41"/>
      <c r="T34" s="1080" t="s">
        <v>105</v>
      </c>
      <c r="U34" s="1081"/>
      <c r="V34" s="1081"/>
      <c r="W34" s="1081"/>
      <c r="X34" s="1081"/>
      <c r="Y34" s="1082"/>
      <c r="Z34" s="1083"/>
      <c r="AA34" s="1084"/>
      <c r="AB34" s="1085"/>
      <c r="AC34" s="1084"/>
      <c r="AD34" s="53"/>
      <c r="AE34" s="54"/>
      <c r="AF34" s="55"/>
      <c r="AG34" s="53"/>
      <c r="AH34" s="54"/>
      <c r="AI34" s="55"/>
      <c r="AJ34" s="53"/>
      <c r="AK34" s="1086" t="s">
        <v>106</v>
      </c>
      <c r="AL34" s="1087"/>
      <c r="AM34" s="1087"/>
      <c r="AN34" s="1087"/>
      <c r="AO34" s="1087"/>
      <c r="AP34" s="1087"/>
      <c r="AQ34" s="1087"/>
      <c r="AR34" s="1087"/>
      <c r="AS34" s="1087"/>
      <c r="AT34" s="62"/>
    </row>
    <row r="35" spans="5:46" ht="19.149999999999999" customHeight="1" thickBot="1">
      <c r="J35" s="1088" t="s">
        <v>107</v>
      </c>
      <c r="K35" s="1089"/>
      <c r="L35" s="1090" t="s">
        <v>108</v>
      </c>
      <c r="M35" s="1091"/>
      <c r="N35" s="1092"/>
      <c r="O35" s="63"/>
      <c r="P35" s="64"/>
      <c r="Q35" s="65"/>
      <c r="R35" s="66"/>
      <c r="T35" s="1093" t="s">
        <v>109</v>
      </c>
      <c r="U35" s="1094"/>
      <c r="V35" s="1094"/>
      <c r="W35" s="1094"/>
      <c r="X35" s="1094"/>
      <c r="Y35" s="1095"/>
      <c r="Z35" s="1096"/>
      <c r="AA35" s="1097"/>
      <c r="AB35" s="1098"/>
      <c r="AC35" s="1097"/>
      <c r="AD35" s="53"/>
      <c r="AE35" s="54"/>
      <c r="AF35" s="55"/>
      <c r="AG35" s="53"/>
      <c r="AH35" s="54"/>
      <c r="AI35" s="55"/>
      <c r="AJ35" s="67"/>
      <c r="AK35" s="68"/>
      <c r="AL35" s="69"/>
      <c r="AM35" s="69"/>
      <c r="AN35" s="69"/>
      <c r="AO35" s="69"/>
      <c r="AP35" s="69"/>
      <c r="AQ35" s="69"/>
      <c r="AR35" s="69"/>
      <c r="AS35" s="69"/>
      <c r="AT35" s="70"/>
    </row>
    <row r="36" spans="5:46" ht="19.899999999999999" customHeight="1"/>
    <row r="37" spans="5:46" ht="19.899999999999999" customHeight="1"/>
    <row r="38" spans="5:46" ht="19.899999999999999" customHeight="1"/>
    <row r="39" spans="5:46" ht="19.899999999999999" customHeight="1"/>
    <row r="40" spans="5:46" ht="19.899999999999999" customHeight="1"/>
  </sheetData>
  <sheetProtection algorithmName="SHA-512" hashValue="+klcjZGm1CgmYE2Ji24efE3LGpBtkbRINewbQx949jSs8JCPQJxf3SYGWpV5LLbMptfRGqzNGpOYD0a94riIKQ==" saltValue="6UbsvSAXrx6YKxPdh95uww==" spinCount="100000" sheet="1" objects="1" scenarios="1" selectLockedCells="1"/>
  <mergeCells count="332">
    <mergeCell ref="I7:R9"/>
    <mergeCell ref="V4:AD5"/>
    <mergeCell ref="AE4:AI5"/>
    <mergeCell ref="D1:G1"/>
    <mergeCell ref="A2:C2"/>
    <mergeCell ref="D2:D3"/>
    <mergeCell ref="E2:G3"/>
    <mergeCell ref="H2:AT3"/>
    <mergeCell ref="A4:B6"/>
    <mergeCell ref="C4:G6"/>
    <mergeCell ref="H4:H6"/>
    <mergeCell ref="I4:R6"/>
    <mergeCell ref="S4:U5"/>
    <mergeCell ref="AJ4:AJ7"/>
    <mergeCell ref="X11:Z12"/>
    <mergeCell ref="AA11:AC12"/>
    <mergeCell ref="AD11:AD12"/>
    <mergeCell ref="AK11:AR12"/>
    <mergeCell ref="AT11:AT12"/>
    <mergeCell ref="AK4:AS9"/>
    <mergeCell ref="AE11:AJ12"/>
    <mergeCell ref="A11:F12"/>
    <mergeCell ref="G11:I12"/>
    <mergeCell ref="J11:K12"/>
    <mergeCell ref="L11:Q12"/>
    <mergeCell ref="R11:T12"/>
    <mergeCell ref="U11:W12"/>
    <mergeCell ref="S6:U7"/>
    <mergeCell ref="V6:AD7"/>
    <mergeCell ref="AE6:AI9"/>
    <mergeCell ref="S8:U9"/>
    <mergeCell ref="V8:AD9"/>
    <mergeCell ref="AJ8:AJ9"/>
    <mergeCell ref="A7:B9"/>
    <mergeCell ref="C7:E9"/>
    <mergeCell ref="F7:F9"/>
    <mergeCell ref="G7:G9"/>
    <mergeCell ref="H7:H9"/>
    <mergeCell ref="AL13:AL14"/>
    <mergeCell ref="AM13:AM14"/>
    <mergeCell ref="U13:W14"/>
    <mergeCell ref="X13:Z14"/>
    <mergeCell ref="AA13:AC14"/>
    <mergeCell ref="AE13:AE14"/>
    <mergeCell ref="AF13:AF14"/>
    <mergeCell ref="AG13:AG14"/>
    <mergeCell ref="A13:A14"/>
    <mergeCell ref="B13:F13"/>
    <mergeCell ref="G13:I13"/>
    <mergeCell ref="J13:J14"/>
    <mergeCell ref="L13:Q13"/>
    <mergeCell ref="R13:T14"/>
    <mergeCell ref="AA15:AC16"/>
    <mergeCell ref="AE15:AE16"/>
    <mergeCell ref="AF15:AF16"/>
    <mergeCell ref="AG15:AG16"/>
    <mergeCell ref="AT13:AT14"/>
    <mergeCell ref="B14:F14"/>
    <mergeCell ref="G14:I14"/>
    <mergeCell ref="L14:Q14"/>
    <mergeCell ref="A15:A16"/>
    <mergeCell ref="B15:F15"/>
    <mergeCell ref="G15:I15"/>
    <mergeCell ref="J15:J16"/>
    <mergeCell ref="L15:Q15"/>
    <mergeCell ref="R15:T16"/>
    <mergeCell ref="AN13:AN14"/>
    <mergeCell ref="AO13:AO14"/>
    <mergeCell ref="AP13:AP14"/>
    <mergeCell ref="AQ13:AQ14"/>
    <mergeCell ref="AR13:AR14"/>
    <mergeCell ref="AS13:AS14"/>
    <mergeCell ref="AH13:AH14"/>
    <mergeCell ref="AI13:AI14"/>
    <mergeCell ref="AJ13:AJ14"/>
    <mergeCell ref="AK13:AK14"/>
    <mergeCell ref="AT15:AT16"/>
    <mergeCell ref="B16:F16"/>
    <mergeCell ref="G16:I16"/>
    <mergeCell ref="L16:Q16"/>
    <mergeCell ref="A17:A18"/>
    <mergeCell ref="B17:F17"/>
    <mergeCell ref="G17:I17"/>
    <mergeCell ref="J17:J18"/>
    <mergeCell ref="L17:Q17"/>
    <mergeCell ref="R17:T18"/>
    <mergeCell ref="AN15:AN16"/>
    <mergeCell ref="AO15:AO16"/>
    <mergeCell ref="AP15:AP16"/>
    <mergeCell ref="AQ15:AQ16"/>
    <mergeCell ref="AR15:AR16"/>
    <mergeCell ref="AS15:AS16"/>
    <mergeCell ref="AH15:AH16"/>
    <mergeCell ref="AI15:AI16"/>
    <mergeCell ref="AJ15:AJ16"/>
    <mergeCell ref="AK15:AK16"/>
    <mergeCell ref="AL15:AL16"/>
    <mergeCell ref="AM15:AM16"/>
    <mergeCell ref="U15:W16"/>
    <mergeCell ref="X15:Z16"/>
    <mergeCell ref="A19:A20"/>
    <mergeCell ref="B19:F19"/>
    <mergeCell ref="G19:I19"/>
    <mergeCell ref="J19:J20"/>
    <mergeCell ref="L19:Q19"/>
    <mergeCell ref="R19:T20"/>
    <mergeCell ref="AN17:AN18"/>
    <mergeCell ref="AO17:AO18"/>
    <mergeCell ref="AP17:AP18"/>
    <mergeCell ref="AH17:AH18"/>
    <mergeCell ref="AI17:AI18"/>
    <mergeCell ref="AJ17:AJ18"/>
    <mergeCell ref="AK17:AK18"/>
    <mergeCell ref="AL17:AL18"/>
    <mergeCell ref="AM17:AM18"/>
    <mergeCell ref="U17:W18"/>
    <mergeCell ref="X17:Z18"/>
    <mergeCell ref="AA17:AC18"/>
    <mergeCell ref="AE17:AE18"/>
    <mergeCell ref="AF17:AF18"/>
    <mergeCell ref="AG17:AG18"/>
    <mergeCell ref="AM19:AM20"/>
    <mergeCell ref="U19:W20"/>
    <mergeCell ref="X19:Z20"/>
    <mergeCell ref="AA19:AC20"/>
    <mergeCell ref="AE19:AE20"/>
    <mergeCell ref="AF19:AF20"/>
    <mergeCell ref="AG19:AG20"/>
    <mergeCell ref="AT17:AT18"/>
    <mergeCell ref="B18:F18"/>
    <mergeCell ref="G18:I18"/>
    <mergeCell ref="L18:Q18"/>
    <mergeCell ref="AQ17:AQ18"/>
    <mergeCell ref="AR17:AR18"/>
    <mergeCell ref="AS17:AS18"/>
    <mergeCell ref="AE21:AE22"/>
    <mergeCell ref="AF21:AF22"/>
    <mergeCell ref="AG21:AG22"/>
    <mergeCell ref="AT19:AT20"/>
    <mergeCell ref="B20:F20"/>
    <mergeCell ref="G20:I20"/>
    <mergeCell ref="L20:Q20"/>
    <mergeCell ref="A21:A22"/>
    <mergeCell ref="B21:F21"/>
    <mergeCell ref="G21:I21"/>
    <mergeCell ref="J21:J22"/>
    <mergeCell ref="L21:Q21"/>
    <mergeCell ref="R21:T22"/>
    <mergeCell ref="AN19:AN20"/>
    <mergeCell ref="AO19:AO20"/>
    <mergeCell ref="AP19:AP20"/>
    <mergeCell ref="AQ19:AQ20"/>
    <mergeCell ref="AR19:AR20"/>
    <mergeCell ref="AS19:AS20"/>
    <mergeCell ref="AH19:AH20"/>
    <mergeCell ref="AI19:AI20"/>
    <mergeCell ref="AJ19:AJ20"/>
    <mergeCell ref="AK19:AK20"/>
    <mergeCell ref="AL19:AL20"/>
    <mergeCell ref="B22:F22"/>
    <mergeCell ref="G22:I22"/>
    <mergeCell ref="L22:Q22"/>
    <mergeCell ref="A23:A24"/>
    <mergeCell ref="B23:F23"/>
    <mergeCell ref="G23:I23"/>
    <mergeCell ref="J23:J24"/>
    <mergeCell ref="L23:Q23"/>
    <mergeCell ref="R23:T24"/>
    <mergeCell ref="AL23:AL24"/>
    <mergeCell ref="AM23:AM24"/>
    <mergeCell ref="U23:W24"/>
    <mergeCell ref="X23:Z24"/>
    <mergeCell ref="AA23:AC24"/>
    <mergeCell ref="AE23:AE24"/>
    <mergeCell ref="AF23:AF24"/>
    <mergeCell ref="AG23:AG24"/>
    <mergeCell ref="AT21:AT22"/>
    <mergeCell ref="AN21:AN22"/>
    <mergeCell ref="AO21:AO22"/>
    <mergeCell ref="AP21:AP22"/>
    <mergeCell ref="AQ21:AQ22"/>
    <mergeCell ref="AR21:AR22"/>
    <mergeCell ref="AS21:AS22"/>
    <mergeCell ref="AH21:AH22"/>
    <mergeCell ref="AI21:AI22"/>
    <mergeCell ref="AJ21:AJ22"/>
    <mergeCell ref="AK21:AK22"/>
    <mergeCell ref="AL21:AL22"/>
    <mergeCell ref="AM21:AM22"/>
    <mergeCell ref="U21:W22"/>
    <mergeCell ref="X21:Z22"/>
    <mergeCell ref="AA21:AC22"/>
    <mergeCell ref="AA25:AC26"/>
    <mergeCell ref="AE25:AE26"/>
    <mergeCell ref="AF25:AF26"/>
    <mergeCell ref="AG25:AG26"/>
    <mergeCell ref="AT23:AT24"/>
    <mergeCell ref="B24:F24"/>
    <mergeCell ref="G24:I24"/>
    <mergeCell ref="L24:Q24"/>
    <mergeCell ref="A25:A26"/>
    <mergeCell ref="B25:F25"/>
    <mergeCell ref="G25:I25"/>
    <mergeCell ref="J25:J26"/>
    <mergeCell ref="L25:Q25"/>
    <mergeCell ref="R25:T26"/>
    <mergeCell ref="AN23:AN24"/>
    <mergeCell ref="AO23:AO24"/>
    <mergeCell ref="AP23:AP24"/>
    <mergeCell ref="AQ23:AQ24"/>
    <mergeCell ref="AR23:AR24"/>
    <mergeCell ref="AS23:AS24"/>
    <mergeCell ref="AH23:AH24"/>
    <mergeCell ref="AI23:AI24"/>
    <mergeCell ref="AJ23:AJ24"/>
    <mergeCell ref="AK23:AK24"/>
    <mergeCell ref="AT25:AT26"/>
    <mergeCell ref="B26:F26"/>
    <mergeCell ref="G26:I26"/>
    <mergeCell ref="L26:Q26"/>
    <mergeCell ref="A27:A28"/>
    <mergeCell ref="B27:F27"/>
    <mergeCell ref="G27:I27"/>
    <mergeCell ref="J27:J28"/>
    <mergeCell ref="L27:Q27"/>
    <mergeCell ref="R27:T28"/>
    <mergeCell ref="AN25:AN26"/>
    <mergeCell ref="AO25:AO26"/>
    <mergeCell ref="AP25:AP26"/>
    <mergeCell ref="AQ25:AQ26"/>
    <mergeCell ref="AR25:AR26"/>
    <mergeCell ref="AS25:AS26"/>
    <mergeCell ref="AH25:AH26"/>
    <mergeCell ref="AI25:AI26"/>
    <mergeCell ref="AJ25:AJ26"/>
    <mergeCell ref="AK25:AK26"/>
    <mergeCell ref="AL25:AL26"/>
    <mergeCell ref="AM25:AM26"/>
    <mergeCell ref="U25:W26"/>
    <mergeCell ref="X25:Z26"/>
    <mergeCell ref="A29:A30"/>
    <mergeCell ref="B29:F29"/>
    <mergeCell ref="G29:I29"/>
    <mergeCell ref="J29:J30"/>
    <mergeCell ref="L29:Q29"/>
    <mergeCell ref="R29:T30"/>
    <mergeCell ref="AN27:AN28"/>
    <mergeCell ref="AO27:AO28"/>
    <mergeCell ref="AP27:AP28"/>
    <mergeCell ref="AH27:AH28"/>
    <mergeCell ref="AI27:AI28"/>
    <mergeCell ref="AJ27:AJ28"/>
    <mergeCell ref="AK27:AK28"/>
    <mergeCell ref="AL27:AL28"/>
    <mergeCell ref="AM27:AM28"/>
    <mergeCell ref="U27:W28"/>
    <mergeCell ref="X27:Z28"/>
    <mergeCell ref="AA27:AC28"/>
    <mergeCell ref="AE27:AE28"/>
    <mergeCell ref="AF27:AF28"/>
    <mergeCell ref="AG27:AG28"/>
    <mergeCell ref="U29:W30"/>
    <mergeCell ref="X29:Z30"/>
    <mergeCell ref="AA29:AC30"/>
    <mergeCell ref="AE29:AE30"/>
    <mergeCell ref="AF29:AF30"/>
    <mergeCell ref="AG29:AG30"/>
    <mergeCell ref="AT27:AT28"/>
    <mergeCell ref="B28:F28"/>
    <mergeCell ref="G28:I28"/>
    <mergeCell ref="L28:Q28"/>
    <mergeCell ref="AQ27:AQ28"/>
    <mergeCell ref="AR27:AR28"/>
    <mergeCell ref="AS27:AS28"/>
    <mergeCell ref="AF31:AF32"/>
    <mergeCell ref="AG31:AG32"/>
    <mergeCell ref="AT29:AT30"/>
    <mergeCell ref="B30:F30"/>
    <mergeCell ref="G30:I30"/>
    <mergeCell ref="L30:Q30"/>
    <mergeCell ref="A31:A32"/>
    <mergeCell ref="B31:F31"/>
    <mergeCell ref="G31:I31"/>
    <mergeCell ref="J31:J32"/>
    <mergeCell ref="L31:Q31"/>
    <mergeCell ref="R31:T32"/>
    <mergeCell ref="AN29:AN30"/>
    <mergeCell ref="AO29:AO30"/>
    <mergeCell ref="AP29:AP30"/>
    <mergeCell ref="AQ29:AQ30"/>
    <mergeCell ref="AR29:AR30"/>
    <mergeCell ref="AS29:AS30"/>
    <mergeCell ref="AH29:AH30"/>
    <mergeCell ref="AI29:AI30"/>
    <mergeCell ref="AJ29:AJ30"/>
    <mergeCell ref="AK29:AK30"/>
    <mergeCell ref="AL29:AL30"/>
    <mergeCell ref="AM29:AM30"/>
    <mergeCell ref="AT31:AT32"/>
    <mergeCell ref="B32:F32"/>
    <mergeCell ref="G32:I32"/>
    <mergeCell ref="L32:Q32"/>
    <mergeCell ref="I33:R33"/>
    <mergeCell ref="T33:Y33"/>
    <mergeCell ref="Z33:AA33"/>
    <mergeCell ref="AB33:AC33"/>
    <mergeCell ref="AN31:AN32"/>
    <mergeCell ref="AO31:AO32"/>
    <mergeCell ref="AP31:AP32"/>
    <mergeCell ref="AQ31:AQ32"/>
    <mergeCell ref="AR31:AR32"/>
    <mergeCell ref="AS31:AS32"/>
    <mergeCell ref="AH31:AH32"/>
    <mergeCell ref="AI31:AI32"/>
    <mergeCell ref="AJ31:AJ32"/>
    <mergeCell ref="AK31:AK32"/>
    <mergeCell ref="AL31:AL32"/>
    <mergeCell ref="AM31:AM32"/>
    <mergeCell ref="U31:W32"/>
    <mergeCell ref="X31:Z32"/>
    <mergeCell ref="AA31:AC32"/>
    <mergeCell ref="AE31:AE32"/>
    <mergeCell ref="J34:K34"/>
    <mergeCell ref="T34:Y34"/>
    <mergeCell ref="Z34:AA34"/>
    <mergeCell ref="AB34:AC34"/>
    <mergeCell ref="AK34:AS34"/>
    <mergeCell ref="J35:K35"/>
    <mergeCell ref="L35:N35"/>
    <mergeCell ref="T35:Y35"/>
    <mergeCell ref="Z35:AA35"/>
    <mergeCell ref="AB35:AC35"/>
  </mergeCells>
  <phoneticPr fontId="2"/>
  <pageMargins left="0.39370078740157483" right="7.874015748031496E-2" top="0.59055118110236227" bottom="0.19685039370078741" header="0.39370078740157483" footer="0.27559055118110237"/>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A1:AU40"/>
  <sheetViews>
    <sheetView showGridLines="0" showRowColHeaders="0" zoomScaleSheetLayoutView="75" workbookViewId="0"/>
  </sheetViews>
  <sheetFormatPr defaultColWidth="8.75" defaultRowHeight="12"/>
  <cols>
    <col min="1" max="1" width="2.375" style="39" customWidth="1"/>
    <col min="2" max="2" width="4.625" style="39" customWidth="1"/>
    <col min="3" max="3" width="3.625" style="39" customWidth="1"/>
    <col min="4" max="4" width="7.625" style="39" customWidth="1"/>
    <col min="5" max="5" width="10.625" style="39" customWidth="1"/>
    <col min="6" max="6" width="9.125" style="39" customWidth="1"/>
    <col min="7" max="7" width="4.75" style="39" customWidth="1"/>
    <col min="8" max="8" width="8.5" style="39" customWidth="1"/>
    <col min="9" max="9" width="2.625" style="39" customWidth="1"/>
    <col min="10" max="10" width="3.375" style="39" customWidth="1"/>
    <col min="11" max="11" width="5.625" style="39" customWidth="1"/>
    <col min="12" max="16" width="2.75" style="39" customWidth="1"/>
    <col min="17" max="17" width="1.625" style="39" customWidth="1"/>
    <col min="18" max="18" width="2.75" style="39" customWidth="1"/>
    <col min="19" max="19" width="8.75" style="39"/>
    <col min="20" max="20" width="2.375" style="39" customWidth="1"/>
    <col min="21" max="29" width="1.125" style="39" customWidth="1"/>
    <col min="30" max="30" width="2.375" style="39" hidden="1" customWidth="1"/>
    <col min="31" max="36" width="2.375" style="39" customWidth="1"/>
    <col min="37" max="46" width="2.125" style="39" customWidth="1"/>
    <col min="47" max="47" width="8.75" style="39"/>
    <col min="48" max="48" width="1.5" style="39" customWidth="1"/>
    <col min="49" max="16384" width="8.75" style="39"/>
  </cols>
  <sheetData>
    <row r="1" spans="1:47" ht="13.9" customHeight="1" thickBot="1">
      <c r="D1" s="895" t="s">
        <v>74</v>
      </c>
      <c r="E1" s="895"/>
      <c r="F1" s="895"/>
      <c r="G1" s="895"/>
    </row>
    <row r="2" spans="1:47" ht="13.9" customHeight="1">
      <c r="A2" s="896" t="s">
        <v>75</v>
      </c>
      <c r="B2" s="896"/>
      <c r="C2" s="896"/>
      <c r="D2" s="897" t="s">
        <v>76</v>
      </c>
      <c r="E2" s="899">
        <f ca="1">TODAY()</f>
        <v>45759</v>
      </c>
      <c r="F2" s="900"/>
      <c r="G2" s="901"/>
      <c r="H2" s="905" t="s">
        <v>77</v>
      </c>
      <c r="I2" s="906"/>
      <c r="J2" s="906"/>
      <c r="K2" s="906"/>
      <c r="L2" s="906"/>
      <c r="M2" s="906"/>
      <c r="N2" s="906"/>
      <c r="O2" s="906"/>
      <c r="P2" s="906"/>
      <c r="Q2" s="906"/>
      <c r="R2" s="906"/>
      <c r="S2" s="906"/>
      <c r="T2" s="906"/>
      <c r="U2" s="906"/>
      <c r="V2" s="906"/>
      <c r="W2" s="906"/>
      <c r="X2" s="906"/>
      <c r="Y2" s="906"/>
      <c r="Z2" s="906"/>
      <c r="AA2" s="906"/>
      <c r="AB2" s="906"/>
      <c r="AC2" s="906"/>
      <c r="AD2" s="906"/>
      <c r="AE2" s="906"/>
      <c r="AF2" s="906"/>
      <c r="AG2" s="906"/>
      <c r="AH2" s="906"/>
      <c r="AI2" s="906"/>
      <c r="AJ2" s="906"/>
      <c r="AK2" s="906"/>
      <c r="AL2" s="906"/>
      <c r="AM2" s="906"/>
      <c r="AN2" s="906"/>
      <c r="AO2" s="906"/>
      <c r="AP2" s="906"/>
      <c r="AQ2" s="906"/>
      <c r="AR2" s="906"/>
      <c r="AS2" s="906"/>
      <c r="AT2" s="906"/>
    </row>
    <row r="3" spans="1:47" ht="13.9" customHeight="1" thickBot="1">
      <c r="C3" s="40"/>
      <c r="D3" s="898"/>
      <c r="E3" s="902"/>
      <c r="F3" s="903"/>
      <c r="G3" s="904"/>
      <c r="H3" s="905"/>
      <c r="I3" s="906"/>
      <c r="J3" s="906"/>
      <c r="K3" s="906"/>
      <c r="L3" s="906"/>
      <c r="M3" s="906"/>
      <c r="N3" s="906"/>
      <c r="O3" s="906"/>
      <c r="P3" s="906"/>
      <c r="Q3" s="906"/>
      <c r="R3" s="906"/>
      <c r="S3" s="906"/>
      <c r="T3" s="906"/>
      <c r="U3" s="906"/>
      <c r="V3" s="906"/>
      <c r="W3" s="906"/>
      <c r="X3" s="906"/>
      <c r="Y3" s="906"/>
      <c r="Z3" s="906"/>
      <c r="AA3" s="906"/>
      <c r="AB3" s="906"/>
      <c r="AC3" s="906"/>
      <c r="AD3" s="906"/>
      <c r="AE3" s="906"/>
      <c r="AF3" s="906"/>
      <c r="AG3" s="906"/>
      <c r="AH3" s="906"/>
      <c r="AI3" s="906"/>
      <c r="AJ3" s="906"/>
      <c r="AK3" s="906"/>
      <c r="AL3" s="906"/>
      <c r="AM3" s="906"/>
      <c r="AN3" s="906"/>
      <c r="AO3" s="906"/>
      <c r="AP3" s="906"/>
      <c r="AQ3" s="906"/>
      <c r="AR3" s="906"/>
      <c r="AS3" s="906"/>
      <c r="AT3" s="906"/>
    </row>
    <row r="4" spans="1:47" ht="9" customHeight="1">
      <c r="A4" s="907" t="s">
        <v>78</v>
      </c>
      <c r="B4" s="908"/>
      <c r="C4" s="912" t="str">
        <f>'Ⓗ-2演奏利用明細書【単曲】(印刷)'!C4:G6</f>
        <v>第27回全九州カラーガード・パーカッションコンテスト
_x000D_第9回カラーガード全国大会九州予選</v>
      </c>
      <c r="D4" s="913"/>
      <c r="E4" s="913"/>
      <c r="F4" s="913"/>
      <c r="G4" s="914"/>
      <c r="H4" s="918" t="s">
        <v>79</v>
      </c>
      <c r="I4" s="921" t="str">
        <f>'Ⓗ-2演奏利用明細書【単曲】(印刷)'!I4:R6</f>
        <v>唐津市文化体育館</v>
      </c>
      <c r="J4" s="922"/>
      <c r="K4" s="922"/>
      <c r="L4" s="922"/>
      <c r="M4" s="922"/>
      <c r="N4" s="922"/>
      <c r="O4" s="922"/>
      <c r="P4" s="922"/>
      <c r="Q4" s="922"/>
      <c r="R4" s="923"/>
      <c r="S4" s="927" t="s">
        <v>80</v>
      </c>
      <c r="T4" s="927"/>
      <c r="U4" s="928"/>
      <c r="V4" s="882" t="s">
        <v>81</v>
      </c>
      <c r="W4" s="883"/>
      <c r="X4" s="883"/>
      <c r="Y4" s="883"/>
      <c r="Z4" s="883"/>
      <c r="AA4" s="883"/>
      <c r="AB4" s="884"/>
      <c r="AC4" s="884"/>
      <c r="AD4" s="885"/>
      <c r="AE4" s="889" t="s">
        <v>82</v>
      </c>
      <c r="AF4" s="890"/>
      <c r="AG4" s="890"/>
      <c r="AH4" s="890"/>
      <c r="AI4" s="891"/>
      <c r="AJ4" s="931" t="s">
        <v>83</v>
      </c>
      <c r="AK4" s="937"/>
      <c r="AL4" s="938"/>
      <c r="AM4" s="938"/>
      <c r="AN4" s="938"/>
      <c r="AO4" s="938"/>
      <c r="AP4" s="938"/>
      <c r="AQ4" s="938"/>
      <c r="AR4" s="938"/>
      <c r="AS4" s="939"/>
      <c r="AT4" s="41"/>
    </row>
    <row r="5" spans="1:47" ht="9" customHeight="1">
      <c r="A5" s="909"/>
      <c r="B5" s="868"/>
      <c r="C5" s="912"/>
      <c r="D5" s="913"/>
      <c r="E5" s="913"/>
      <c r="F5" s="913"/>
      <c r="G5" s="914"/>
      <c r="H5" s="919"/>
      <c r="I5" s="876"/>
      <c r="J5" s="877"/>
      <c r="K5" s="877"/>
      <c r="L5" s="877"/>
      <c r="M5" s="877"/>
      <c r="N5" s="877"/>
      <c r="O5" s="877"/>
      <c r="P5" s="877"/>
      <c r="Q5" s="877"/>
      <c r="R5" s="878"/>
      <c r="S5" s="929"/>
      <c r="T5" s="929"/>
      <c r="U5" s="930"/>
      <c r="V5" s="886"/>
      <c r="W5" s="887"/>
      <c r="X5" s="887"/>
      <c r="Y5" s="887"/>
      <c r="Z5" s="887"/>
      <c r="AA5" s="887"/>
      <c r="AB5" s="887"/>
      <c r="AC5" s="887"/>
      <c r="AD5" s="888"/>
      <c r="AE5" s="892"/>
      <c r="AF5" s="893"/>
      <c r="AG5" s="893"/>
      <c r="AH5" s="893"/>
      <c r="AI5" s="894"/>
      <c r="AJ5" s="931"/>
      <c r="AK5" s="936"/>
      <c r="AL5" s="940"/>
      <c r="AM5" s="940"/>
      <c r="AN5" s="940"/>
      <c r="AO5" s="940"/>
      <c r="AP5" s="940"/>
      <c r="AQ5" s="940"/>
      <c r="AR5" s="940"/>
      <c r="AS5" s="941"/>
      <c r="AT5" s="41"/>
    </row>
    <row r="6" spans="1:47" ht="9" customHeight="1">
      <c r="A6" s="910"/>
      <c r="B6" s="911"/>
      <c r="C6" s="915"/>
      <c r="D6" s="916"/>
      <c r="E6" s="916"/>
      <c r="F6" s="916"/>
      <c r="G6" s="917"/>
      <c r="H6" s="920"/>
      <c r="I6" s="924"/>
      <c r="J6" s="925"/>
      <c r="K6" s="925"/>
      <c r="L6" s="925"/>
      <c r="M6" s="925"/>
      <c r="N6" s="925"/>
      <c r="O6" s="925"/>
      <c r="P6" s="925"/>
      <c r="Q6" s="925"/>
      <c r="R6" s="926"/>
      <c r="S6" s="927" t="s">
        <v>84</v>
      </c>
      <c r="T6" s="927"/>
      <c r="U6" s="928"/>
      <c r="V6" s="882" t="s">
        <v>85</v>
      </c>
      <c r="W6" s="883"/>
      <c r="X6" s="883"/>
      <c r="Y6" s="883"/>
      <c r="Z6" s="883"/>
      <c r="AA6" s="883"/>
      <c r="AB6" s="883"/>
      <c r="AC6" s="883"/>
      <c r="AD6" s="945"/>
      <c r="AE6" s="949"/>
      <c r="AF6" s="864"/>
      <c r="AG6" s="864"/>
      <c r="AH6" s="864"/>
      <c r="AI6" s="950"/>
      <c r="AJ6" s="931"/>
      <c r="AK6" s="936"/>
      <c r="AL6" s="940"/>
      <c r="AM6" s="940"/>
      <c r="AN6" s="940"/>
      <c r="AO6" s="940"/>
      <c r="AP6" s="940"/>
      <c r="AQ6" s="940"/>
      <c r="AR6" s="940"/>
      <c r="AS6" s="941"/>
      <c r="AT6" s="41"/>
    </row>
    <row r="7" spans="1:47" ht="9" customHeight="1">
      <c r="A7" s="854" t="s">
        <v>86</v>
      </c>
      <c r="B7" s="855"/>
      <c r="C7" s="858" t="str">
        <f>'Ⓗ-2演奏利用明細書【単曲】(印刷)'!C7:E9</f>
        <v>自　２０２５年６月２２日
_x000D_至　２０２５年６月２２日</v>
      </c>
      <c r="D7" s="859"/>
      <c r="E7" s="859"/>
      <c r="F7" s="864">
        <f>'Ⓗ-2演奏利用明細書【単曲】(印刷)'!F7:F9</f>
        <v>1</v>
      </c>
      <c r="G7" s="867" t="s">
        <v>87</v>
      </c>
      <c r="H7" s="870" t="s">
        <v>88</v>
      </c>
      <c r="I7" s="873" t="str">
        <f>'Ⓗ-2演奏利用明細書【単曲】(印刷)'!I7:R9</f>
        <v>九州マーチングバンド協会</v>
      </c>
      <c r="J7" s="874"/>
      <c r="K7" s="874"/>
      <c r="L7" s="874"/>
      <c r="M7" s="874"/>
      <c r="N7" s="874"/>
      <c r="O7" s="874"/>
      <c r="P7" s="874"/>
      <c r="Q7" s="874"/>
      <c r="R7" s="875"/>
      <c r="S7" s="929"/>
      <c r="T7" s="929"/>
      <c r="U7" s="930"/>
      <c r="V7" s="946"/>
      <c r="W7" s="947"/>
      <c r="X7" s="947"/>
      <c r="Y7" s="947"/>
      <c r="Z7" s="947"/>
      <c r="AA7" s="947"/>
      <c r="AB7" s="947"/>
      <c r="AC7" s="947"/>
      <c r="AD7" s="948"/>
      <c r="AE7" s="951"/>
      <c r="AF7" s="865"/>
      <c r="AG7" s="865"/>
      <c r="AH7" s="865"/>
      <c r="AI7" s="952"/>
      <c r="AJ7" s="931"/>
      <c r="AK7" s="936"/>
      <c r="AL7" s="940"/>
      <c r="AM7" s="940"/>
      <c r="AN7" s="940"/>
      <c r="AO7" s="940"/>
      <c r="AP7" s="940"/>
      <c r="AQ7" s="940"/>
      <c r="AR7" s="940"/>
      <c r="AS7" s="941"/>
      <c r="AT7" s="41"/>
    </row>
    <row r="8" spans="1:47" ht="9" customHeight="1">
      <c r="A8" s="854"/>
      <c r="B8" s="855"/>
      <c r="C8" s="860"/>
      <c r="D8" s="861"/>
      <c r="E8" s="861"/>
      <c r="F8" s="865"/>
      <c r="G8" s="868"/>
      <c r="H8" s="871"/>
      <c r="I8" s="876"/>
      <c r="J8" s="877"/>
      <c r="K8" s="877"/>
      <c r="L8" s="877"/>
      <c r="M8" s="877"/>
      <c r="N8" s="877"/>
      <c r="O8" s="877"/>
      <c r="P8" s="877"/>
      <c r="Q8" s="877"/>
      <c r="R8" s="878"/>
      <c r="S8" s="927" t="s">
        <v>89</v>
      </c>
      <c r="T8" s="927"/>
      <c r="U8" s="928"/>
      <c r="V8" s="882" t="s">
        <v>110</v>
      </c>
      <c r="W8" s="883"/>
      <c r="X8" s="883"/>
      <c r="Y8" s="883"/>
      <c r="Z8" s="883"/>
      <c r="AA8" s="883"/>
      <c r="AB8" s="883"/>
      <c r="AC8" s="883"/>
      <c r="AD8" s="945"/>
      <c r="AE8" s="951"/>
      <c r="AF8" s="865"/>
      <c r="AG8" s="865"/>
      <c r="AH8" s="865"/>
      <c r="AI8" s="952"/>
      <c r="AJ8" s="956" t="s">
        <v>90</v>
      </c>
      <c r="AK8" s="936"/>
      <c r="AL8" s="940"/>
      <c r="AM8" s="940"/>
      <c r="AN8" s="940"/>
      <c r="AO8" s="940"/>
      <c r="AP8" s="940"/>
      <c r="AQ8" s="940"/>
      <c r="AR8" s="940"/>
      <c r="AS8" s="941"/>
      <c r="AT8" s="41"/>
    </row>
    <row r="9" spans="1:47" ht="9" customHeight="1" thickBot="1">
      <c r="A9" s="856"/>
      <c r="B9" s="857"/>
      <c r="C9" s="862"/>
      <c r="D9" s="863"/>
      <c r="E9" s="863"/>
      <c r="F9" s="866"/>
      <c r="G9" s="869"/>
      <c r="H9" s="872"/>
      <c r="I9" s="879"/>
      <c r="J9" s="880"/>
      <c r="K9" s="880"/>
      <c r="L9" s="880"/>
      <c r="M9" s="880"/>
      <c r="N9" s="880"/>
      <c r="O9" s="880"/>
      <c r="P9" s="880"/>
      <c r="Q9" s="880"/>
      <c r="R9" s="881"/>
      <c r="S9" s="929"/>
      <c r="T9" s="929"/>
      <c r="U9" s="930"/>
      <c r="V9" s="946"/>
      <c r="W9" s="947"/>
      <c r="X9" s="947"/>
      <c r="Y9" s="947"/>
      <c r="Z9" s="947"/>
      <c r="AA9" s="947"/>
      <c r="AB9" s="947"/>
      <c r="AC9" s="947"/>
      <c r="AD9" s="948"/>
      <c r="AE9" s="953"/>
      <c r="AF9" s="954"/>
      <c r="AG9" s="954"/>
      <c r="AH9" s="954"/>
      <c r="AI9" s="955"/>
      <c r="AJ9" s="957"/>
      <c r="AK9" s="942"/>
      <c r="AL9" s="943"/>
      <c r="AM9" s="943"/>
      <c r="AN9" s="943"/>
      <c r="AO9" s="943"/>
      <c r="AP9" s="943"/>
      <c r="AQ9" s="943"/>
      <c r="AR9" s="943"/>
      <c r="AS9" s="944"/>
      <c r="AT9" s="41"/>
    </row>
    <row r="10" spans="1:47" ht="9" customHeight="1" thickBot="1">
      <c r="A10" s="42"/>
      <c r="B10" s="42"/>
    </row>
    <row r="11" spans="1:47" ht="10.9" customHeight="1" thickTop="1">
      <c r="A11" s="958" t="s">
        <v>91</v>
      </c>
      <c r="B11" s="959"/>
      <c r="C11" s="959"/>
      <c r="D11" s="959"/>
      <c r="E11" s="959"/>
      <c r="F11" s="959"/>
      <c r="G11" s="961" t="s">
        <v>175</v>
      </c>
      <c r="H11" s="959"/>
      <c r="I11" s="962"/>
      <c r="J11" s="959" t="s">
        <v>92</v>
      </c>
      <c r="K11" s="962"/>
      <c r="L11" s="961" t="s">
        <v>176</v>
      </c>
      <c r="M11" s="959"/>
      <c r="N11" s="959"/>
      <c r="O11" s="959"/>
      <c r="P11" s="959"/>
      <c r="Q11" s="962"/>
      <c r="R11" s="963" t="s">
        <v>93</v>
      </c>
      <c r="S11" s="964"/>
      <c r="T11" s="965"/>
      <c r="U11" s="969" t="s">
        <v>94</v>
      </c>
      <c r="V11" s="970"/>
      <c r="W11" s="971"/>
      <c r="X11" s="969" t="s">
        <v>95</v>
      </c>
      <c r="Y11" s="1019"/>
      <c r="Z11" s="1020"/>
      <c r="AA11" s="1024" t="s">
        <v>177</v>
      </c>
      <c r="AB11" s="1024"/>
      <c r="AC11" s="1025"/>
      <c r="AD11" s="1028"/>
      <c r="AE11" s="1013" t="s">
        <v>97</v>
      </c>
      <c r="AF11" s="1014"/>
      <c r="AG11" s="1014"/>
      <c r="AH11" s="1014"/>
      <c r="AI11" s="1014"/>
      <c r="AJ11" s="1015"/>
      <c r="AK11" s="932" t="s">
        <v>98</v>
      </c>
      <c r="AL11" s="933"/>
      <c r="AM11" s="933"/>
      <c r="AN11" s="933"/>
      <c r="AO11" s="933"/>
      <c r="AP11" s="933"/>
      <c r="AQ11" s="933"/>
      <c r="AR11" s="867"/>
      <c r="AS11" s="43"/>
      <c r="AT11" s="936"/>
    </row>
    <row r="12" spans="1:47" ht="10.15" customHeight="1">
      <c r="A12" s="960"/>
      <c r="B12" s="935"/>
      <c r="C12" s="935"/>
      <c r="D12" s="935"/>
      <c r="E12" s="935"/>
      <c r="F12" s="935"/>
      <c r="G12" s="934"/>
      <c r="H12" s="935"/>
      <c r="I12" s="911"/>
      <c r="J12" s="935"/>
      <c r="K12" s="911"/>
      <c r="L12" s="934"/>
      <c r="M12" s="935"/>
      <c r="N12" s="935"/>
      <c r="O12" s="935"/>
      <c r="P12" s="935"/>
      <c r="Q12" s="911"/>
      <c r="R12" s="966"/>
      <c r="S12" s="967"/>
      <c r="T12" s="968"/>
      <c r="U12" s="972"/>
      <c r="V12" s="973"/>
      <c r="W12" s="974"/>
      <c r="X12" s="1021"/>
      <c r="Y12" s="1022"/>
      <c r="Z12" s="1023"/>
      <c r="AA12" s="1026"/>
      <c r="AB12" s="1026"/>
      <c r="AC12" s="1027"/>
      <c r="AD12" s="1029"/>
      <c r="AE12" s="1016"/>
      <c r="AF12" s="1017"/>
      <c r="AG12" s="1017"/>
      <c r="AH12" s="1017"/>
      <c r="AI12" s="1017"/>
      <c r="AJ12" s="1018"/>
      <c r="AK12" s="934"/>
      <c r="AL12" s="935"/>
      <c r="AM12" s="935"/>
      <c r="AN12" s="935"/>
      <c r="AO12" s="935"/>
      <c r="AP12" s="935"/>
      <c r="AQ12" s="935"/>
      <c r="AR12" s="911"/>
      <c r="AS12" s="44"/>
      <c r="AT12" s="936"/>
    </row>
    <row r="13" spans="1:47" ht="19.5" customHeight="1">
      <c r="A13" s="995">
        <v>1</v>
      </c>
      <c r="B13" s="996" t="str">
        <f>IF('2.【演奏曲情報入力シート】'!C60="","",'2.【演奏曲情報入力シート】'!C60)</f>
        <v/>
      </c>
      <c r="C13" s="997"/>
      <c r="D13" s="997"/>
      <c r="E13" s="997"/>
      <c r="F13" s="998"/>
      <c r="G13" s="999"/>
      <c r="H13" s="1000"/>
      <c r="I13" s="1001"/>
      <c r="J13" s="1002" t="s">
        <v>99</v>
      </c>
      <c r="K13" s="45" t="s">
        <v>100</v>
      </c>
      <c r="L13" s="1004" t="str">
        <f>IF('2.【演奏曲情報入力シート】'!C68="","",'2.【演奏曲情報入力シート】'!C68)</f>
        <v/>
      </c>
      <c r="M13" s="1005"/>
      <c r="N13" s="1005"/>
      <c r="O13" s="1005"/>
      <c r="P13" s="1005"/>
      <c r="Q13" s="1006"/>
      <c r="R13" s="1007" t="str">
        <f>IF('1.【参加申込入力シート】'!D11="","",'1.【参加申込入力シート】'!D11)</f>
        <v/>
      </c>
      <c r="S13" s="1008"/>
      <c r="T13" s="1009"/>
      <c r="U13" s="977" t="str">
        <f>IF('2.【演奏曲情報入力シート】'!E62="","",'2.【演奏曲情報入力シート】'!E62)</f>
        <v/>
      </c>
      <c r="V13" s="978"/>
      <c r="W13" s="979"/>
      <c r="X13" s="983" t="str">
        <f>IF('2.【演奏曲情報入力シート】'!C62="","回","１回")</f>
        <v>回</v>
      </c>
      <c r="Y13" s="984"/>
      <c r="Z13" s="985"/>
      <c r="AA13" s="984" t="s">
        <v>81</v>
      </c>
      <c r="AB13" s="984"/>
      <c r="AC13" s="989"/>
      <c r="AD13" s="46"/>
      <c r="AE13" s="991"/>
      <c r="AF13" s="975"/>
      <c r="AG13" s="993"/>
      <c r="AH13" s="1048"/>
      <c r="AI13" s="975"/>
      <c r="AJ13" s="993"/>
      <c r="AK13" s="991"/>
      <c r="AL13" s="975"/>
      <c r="AM13" s="975"/>
      <c r="AN13" s="975"/>
      <c r="AO13" s="975"/>
      <c r="AP13" s="975"/>
      <c r="AQ13" s="975"/>
      <c r="AR13" s="993"/>
      <c r="AS13" s="1046"/>
      <c r="AT13" s="936"/>
    </row>
    <row r="14" spans="1:47" ht="19.5" customHeight="1">
      <c r="A14" s="995"/>
      <c r="B14" s="1030" t="str">
        <f>IF('2.【演奏曲情報入力シート】'!C62="","",'2.【演奏曲情報入力シート】'!C62)</f>
        <v/>
      </c>
      <c r="C14" s="1031"/>
      <c r="D14" s="1031"/>
      <c r="E14" s="1031"/>
      <c r="F14" s="1032"/>
      <c r="G14" s="1033"/>
      <c r="H14" s="1034"/>
      <c r="I14" s="1035"/>
      <c r="J14" s="1003"/>
      <c r="K14" s="47" t="s">
        <v>101</v>
      </c>
      <c r="L14" s="1036" t="str">
        <f>IF('2.【演奏曲情報入力シート】'!C70="","","("&amp;'2.【演奏曲情報入力シート】'!C70&amp;")")</f>
        <v/>
      </c>
      <c r="M14" s="1037"/>
      <c r="N14" s="1037"/>
      <c r="O14" s="1037"/>
      <c r="P14" s="1037"/>
      <c r="Q14" s="1038"/>
      <c r="R14" s="1010"/>
      <c r="S14" s="1011"/>
      <c r="T14" s="1012"/>
      <c r="U14" s="980"/>
      <c r="V14" s="981"/>
      <c r="W14" s="982"/>
      <c r="X14" s="986"/>
      <c r="Y14" s="987"/>
      <c r="Z14" s="988"/>
      <c r="AA14" s="987"/>
      <c r="AB14" s="987"/>
      <c r="AC14" s="990"/>
      <c r="AD14" s="48"/>
      <c r="AE14" s="992"/>
      <c r="AF14" s="976"/>
      <c r="AG14" s="994"/>
      <c r="AH14" s="1049"/>
      <c r="AI14" s="976"/>
      <c r="AJ14" s="994"/>
      <c r="AK14" s="992"/>
      <c r="AL14" s="976"/>
      <c r="AM14" s="976"/>
      <c r="AN14" s="976"/>
      <c r="AO14" s="976"/>
      <c r="AP14" s="976"/>
      <c r="AQ14" s="976"/>
      <c r="AR14" s="994"/>
      <c r="AS14" s="1047"/>
      <c r="AT14" s="936"/>
    </row>
    <row r="15" spans="1:47" ht="19.5" customHeight="1">
      <c r="A15" s="1039">
        <v>2</v>
      </c>
      <c r="B15" s="996"/>
      <c r="C15" s="997"/>
      <c r="D15" s="997"/>
      <c r="E15" s="997"/>
      <c r="F15" s="998"/>
      <c r="G15" s="999"/>
      <c r="H15" s="1000"/>
      <c r="I15" s="1001"/>
      <c r="J15" s="1002" t="s">
        <v>99</v>
      </c>
      <c r="K15" s="45" t="s">
        <v>100</v>
      </c>
      <c r="L15" s="1004"/>
      <c r="M15" s="1005"/>
      <c r="N15" s="1005"/>
      <c r="O15" s="1005"/>
      <c r="P15" s="1005"/>
      <c r="Q15" s="1006"/>
      <c r="R15" s="1040" t="str">
        <f>IF(B16="","","〃")</f>
        <v/>
      </c>
      <c r="S15" s="1041"/>
      <c r="T15" s="1042"/>
      <c r="U15" s="977" t="str">
        <f>IF('2.【演奏曲情報入力シート】'!E63="","",'2.【演奏曲情報入力シート】'!E63)</f>
        <v/>
      </c>
      <c r="V15" s="978"/>
      <c r="W15" s="978"/>
      <c r="X15" s="983" t="str">
        <f>IF('2.【演奏曲情報入力シート】'!C63="","回","１回")</f>
        <v>回</v>
      </c>
      <c r="Y15" s="984"/>
      <c r="Z15" s="985"/>
      <c r="AA15" s="984" t="s">
        <v>81</v>
      </c>
      <c r="AB15" s="984"/>
      <c r="AC15" s="989"/>
      <c r="AD15" s="46"/>
      <c r="AE15" s="991"/>
      <c r="AF15" s="975"/>
      <c r="AG15" s="993"/>
      <c r="AH15" s="1048"/>
      <c r="AI15" s="975"/>
      <c r="AJ15" s="993"/>
      <c r="AK15" s="937"/>
      <c r="AL15" s="1050"/>
      <c r="AM15" s="1050"/>
      <c r="AN15" s="1050"/>
      <c r="AO15" s="1050"/>
      <c r="AP15" s="975"/>
      <c r="AQ15" s="1048"/>
      <c r="AR15" s="993"/>
      <c r="AS15" s="1046"/>
      <c r="AT15" s="936"/>
    </row>
    <row r="16" spans="1:47" ht="19.5" customHeight="1">
      <c r="A16" s="995"/>
      <c r="B16" s="1030" t="str">
        <f>IF('2.【演奏曲情報入力シート】'!C63="","",'2.【演奏曲情報入力シート】'!C63)</f>
        <v/>
      </c>
      <c r="C16" s="1031"/>
      <c r="D16" s="1031"/>
      <c r="E16" s="1031"/>
      <c r="F16" s="1032"/>
      <c r="G16" s="1033"/>
      <c r="H16" s="1034"/>
      <c r="I16" s="1035"/>
      <c r="J16" s="1003"/>
      <c r="K16" s="47" t="s">
        <v>101</v>
      </c>
      <c r="L16" s="1036"/>
      <c r="M16" s="1037"/>
      <c r="N16" s="1037"/>
      <c r="O16" s="1037"/>
      <c r="P16" s="1037"/>
      <c r="Q16" s="1038"/>
      <c r="R16" s="1043"/>
      <c r="S16" s="1044"/>
      <c r="T16" s="1045"/>
      <c r="U16" s="980"/>
      <c r="V16" s="981"/>
      <c r="W16" s="981"/>
      <c r="X16" s="986"/>
      <c r="Y16" s="987"/>
      <c r="Z16" s="988"/>
      <c r="AA16" s="987"/>
      <c r="AB16" s="987"/>
      <c r="AC16" s="990"/>
      <c r="AD16" s="48"/>
      <c r="AE16" s="992"/>
      <c r="AF16" s="976"/>
      <c r="AG16" s="994"/>
      <c r="AH16" s="1049"/>
      <c r="AI16" s="976"/>
      <c r="AJ16" s="994"/>
      <c r="AK16" s="942"/>
      <c r="AL16" s="1051"/>
      <c r="AM16" s="1051"/>
      <c r="AN16" s="1051"/>
      <c r="AO16" s="1051"/>
      <c r="AP16" s="976"/>
      <c r="AQ16" s="1049"/>
      <c r="AR16" s="994"/>
      <c r="AS16" s="1047"/>
      <c r="AT16" s="936"/>
      <c r="AU16" s="49"/>
    </row>
    <row r="17" spans="1:47" ht="19.5" customHeight="1">
      <c r="A17" s="995">
        <v>3</v>
      </c>
      <c r="B17" s="996"/>
      <c r="C17" s="997"/>
      <c r="D17" s="997"/>
      <c r="E17" s="997"/>
      <c r="F17" s="998"/>
      <c r="G17" s="999"/>
      <c r="H17" s="1000"/>
      <c r="I17" s="1001"/>
      <c r="J17" s="1002" t="s">
        <v>99</v>
      </c>
      <c r="K17" s="45" t="s">
        <v>100</v>
      </c>
      <c r="L17" s="1004"/>
      <c r="M17" s="1005"/>
      <c r="N17" s="1005"/>
      <c r="O17" s="1005"/>
      <c r="P17" s="1005"/>
      <c r="Q17" s="1006"/>
      <c r="R17" s="1040" t="str">
        <f t="shared" ref="R17" si="0">IF(B18="","","〃")</f>
        <v/>
      </c>
      <c r="S17" s="1041"/>
      <c r="T17" s="1042"/>
      <c r="U17" s="977" t="str">
        <f>IF('2.【演奏曲情報入力シート】'!E64="","",'2.【演奏曲情報入力シート】'!E64)</f>
        <v/>
      </c>
      <c r="V17" s="978"/>
      <c r="W17" s="978"/>
      <c r="X17" s="983" t="str">
        <f>IF('2.【演奏曲情報入力シート】'!C64="","回","１回")</f>
        <v>回</v>
      </c>
      <c r="Y17" s="984"/>
      <c r="Z17" s="985"/>
      <c r="AA17" s="984" t="s">
        <v>81</v>
      </c>
      <c r="AB17" s="984"/>
      <c r="AC17" s="989"/>
      <c r="AD17" s="46"/>
      <c r="AE17" s="991"/>
      <c r="AF17" s="975"/>
      <c r="AG17" s="993"/>
      <c r="AH17" s="1048"/>
      <c r="AI17" s="975"/>
      <c r="AJ17" s="993"/>
      <c r="AK17" s="937"/>
      <c r="AL17" s="1050"/>
      <c r="AM17" s="1050"/>
      <c r="AN17" s="1050"/>
      <c r="AO17" s="1050"/>
      <c r="AP17" s="975"/>
      <c r="AQ17" s="1048"/>
      <c r="AR17" s="993"/>
      <c r="AS17" s="1046"/>
      <c r="AT17" s="936"/>
    </row>
    <row r="18" spans="1:47" ht="19.5" customHeight="1">
      <c r="A18" s="995"/>
      <c r="B18" s="1030" t="str">
        <f>IF('2.【演奏曲情報入力シート】'!C64="","",'2.【演奏曲情報入力シート】'!C64)</f>
        <v/>
      </c>
      <c r="C18" s="1031"/>
      <c r="D18" s="1031"/>
      <c r="E18" s="1031"/>
      <c r="F18" s="1032"/>
      <c r="G18" s="1033"/>
      <c r="H18" s="1034"/>
      <c r="I18" s="1035"/>
      <c r="J18" s="1003"/>
      <c r="K18" s="47" t="s">
        <v>101</v>
      </c>
      <c r="L18" s="1036"/>
      <c r="M18" s="1037"/>
      <c r="N18" s="1037"/>
      <c r="O18" s="1037"/>
      <c r="P18" s="1037"/>
      <c r="Q18" s="1038"/>
      <c r="R18" s="1043"/>
      <c r="S18" s="1044"/>
      <c r="T18" s="1045"/>
      <c r="U18" s="980"/>
      <c r="V18" s="981"/>
      <c r="W18" s="981"/>
      <c r="X18" s="986"/>
      <c r="Y18" s="987"/>
      <c r="Z18" s="988"/>
      <c r="AA18" s="987"/>
      <c r="AB18" s="987"/>
      <c r="AC18" s="990"/>
      <c r="AD18" s="48"/>
      <c r="AE18" s="992"/>
      <c r="AF18" s="976"/>
      <c r="AG18" s="994"/>
      <c r="AH18" s="1049"/>
      <c r="AI18" s="976"/>
      <c r="AJ18" s="994"/>
      <c r="AK18" s="942"/>
      <c r="AL18" s="1051"/>
      <c r="AM18" s="1051"/>
      <c r="AN18" s="1051"/>
      <c r="AO18" s="1051"/>
      <c r="AP18" s="976"/>
      <c r="AQ18" s="1049"/>
      <c r="AR18" s="994"/>
      <c r="AS18" s="1047"/>
      <c r="AT18" s="936"/>
    </row>
    <row r="19" spans="1:47" ht="19.5" customHeight="1">
      <c r="A19" s="995">
        <v>4</v>
      </c>
      <c r="B19" s="996"/>
      <c r="C19" s="997"/>
      <c r="D19" s="997"/>
      <c r="E19" s="997"/>
      <c r="F19" s="998"/>
      <c r="G19" s="999"/>
      <c r="H19" s="1000"/>
      <c r="I19" s="1001"/>
      <c r="J19" s="1002" t="s">
        <v>99</v>
      </c>
      <c r="K19" s="45" t="s">
        <v>100</v>
      </c>
      <c r="L19" s="1004"/>
      <c r="M19" s="1005"/>
      <c r="N19" s="1005"/>
      <c r="O19" s="1005"/>
      <c r="P19" s="1005"/>
      <c r="Q19" s="1006"/>
      <c r="R19" s="1040" t="str">
        <f t="shared" ref="R19" si="1">IF(B20="","","〃")</f>
        <v/>
      </c>
      <c r="S19" s="1041"/>
      <c r="T19" s="1042"/>
      <c r="U19" s="977" t="str">
        <f>IF('2.【演奏曲情報入力シート】'!E65="","",'2.【演奏曲情報入力シート】'!E65)</f>
        <v/>
      </c>
      <c r="V19" s="978"/>
      <c r="W19" s="978"/>
      <c r="X19" s="983" t="str">
        <f>IF('2.【演奏曲情報入力シート】'!C65="","回","１回")</f>
        <v>回</v>
      </c>
      <c r="Y19" s="984"/>
      <c r="Z19" s="985"/>
      <c r="AA19" s="984" t="s">
        <v>81</v>
      </c>
      <c r="AB19" s="984"/>
      <c r="AC19" s="989"/>
      <c r="AD19" s="46"/>
      <c r="AE19" s="991"/>
      <c r="AF19" s="975"/>
      <c r="AG19" s="993"/>
      <c r="AH19" s="1048"/>
      <c r="AI19" s="975"/>
      <c r="AJ19" s="993"/>
      <c r="AK19" s="937"/>
      <c r="AL19" s="1050"/>
      <c r="AM19" s="1050"/>
      <c r="AN19" s="1050"/>
      <c r="AO19" s="1050"/>
      <c r="AP19" s="975"/>
      <c r="AQ19" s="1048"/>
      <c r="AR19" s="993"/>
      <c r="AS19" s="1046"/>
      <c r="AT19" s="936"/>
    </row>
    <row r="20" spans="1:47" ht="19.5" customHeight="1">
      <c r="A20" s="995"/>
      <c r="B20" s="1030" t="str">
        <f>IF('2.【演奏曲情報入力シート】'!C65="","",'2.【演奏曲情報入力シート】'!C65)</f>
        <v/>
      </c>
      <c r="C20" s="1031"/>
      <c r="D20" s="1031"/>
      <c r="E20" s="1031"/>
      <c r="F20" s="1032"/>
      <c r="G20" s="1033"/>
      <c r="H20" s="1034"/>
      <c r="I20" s="1035"/>
      <c r="J20" s="1003"/>
      <c r="K20" s="47" t="s">
        <v>101</v>
      </c>
      <c r="L20" s="1036"/>
      <c r="M20" s="1037"/>
      <c r="N20" s="1037"/>
      <c r="O20" s="1037"/>
      <c r="P20" s="1037"/>
      <c r="Q20" s="1038"/>
      <c r="R20" s="1043"/>
      <c r="S20" s="1044"/>
      <c r="T20" s="1045"/>
      <c r="U20" s="980"/>
      <c r="V20" s="981"/>
      <c r="W20" s="981"/>
      <c r="X20" s="986"/>
      <c r="Y20" s="987"/>
      <c r="Z20" s="988"/>
      <c r="AA20" s="987"/>
      <c r="AB20" s="987"/>
      <c r="AC20" s="990"/>
      <c r="AD20" s="48"/>
      <c r="AE20" s="992"/>
      <c r="AF20" s="976"/>
      <c r="AG20" s="994"/>
      <c r="AH20" s="1049"/>
      <c r="AI20" s="976"/>
      <c r="AJ20" s="994"/>
      <c r="AK20" s="942"/>
      <c r="AL20" s="1051"/>
      <c r="AM20" s="1051"/>
      <c r="AN20" s="1051"/>
      <c r="AO20" s="1051"/>
      <c r="AP20" s="976"/>
      <c r="AQ20" s="1049"/>
      <c r="AR20" s="994"/>
      <c r="AS20" s="1047"/>
      <c r="AT20" s="936"/>
    </row>
    <row r="21" spans="1:47" ht="19.5" customHeight="1">
      <c r="A21" s="995">
        <v>5</v>
      </c>
      <c r="B21" s="996"/>
      <c r="C21" s="997"/>
      <c r="D21" s="997"/>
      <c r="E21" s="997"/>
      <c r="F21" s="998"/>
      <c r="G21" s="999"/>
      <c r="H21" s="1000"/>
      <c r="I21" s="1001"/>
      <c r="J21" s="1002" t="s">
        <v>99</v>
      </c>
      <c r="K21" s="45" t="s">
        <v>100</v>
      </c>
      <c r="L21" s="1004"/>
      <c r="M21" s="1005"/>
      <c r="N21" s="1005"/>
      <c r="O21" s="1005"/>
      <c r="P21" s="1005"/>
      <c r="Q21" s="1006"/>
      <c r="R21" s="1040" t="str">
        <f t="shared" ref="R21" si="2">IF(B22="","","〃")</f>
        <v/>
      </c>
      <c r="S21" s="1041"/>
      <c r="T21" s="1042"/>
      <c r="U21" s="977" t="str">
        <f>IF('2.【演奏曲情報入力シート】'!E66="","",'2.【演奏曲情報入力シート】'!E66)</f>
        <v/>
      </c>
      <c r="V21" s="978"/>
      <c r="W21" s="978"/>
      <c r="X21" s="983" t="str">
        <f>IF('2.【演奏曲情報入力シート】'!C66="","回","１回")</f>
        <v>回</v>
      </c>
      <c r="Y21" s="984"/>
      <c r="Z21" s="985"/>
      <c r="AA21" s="984" t="s">
        <v>81</v>
      </c>
      <c r="AB21" s="984"/>
      <c r="AC21" s="989"/>
      <c r="AD21" s="46"/>
      <c r="AE21" s="991"/>
      <c r="AF21" s="975"/>
      <c r="AG21" s="993"/>
      <c r="AH21" s="1048"/>
      <c r="AI21" s="975"/>
      <c r="AJ21" s="993"/>
      <c r="AK21" s="937"/>
      <c r="AL21" s="1050"/>
      <c r="AM21" s="1050"/>
      <c r="AN21" s="1050"/>
      <c r="AO21" s="1050"/>
      <c r="AP21" s="975"/>
      <c r="AQ21" s="1048"/>
      <c r="AR21" s="993"/>
      <c r="AS21" s="1046"/>
      <c r="AT21" s="936"/>
    </row>
    <row r="22" spans="1:47" ht="19.5" customHeight="1">
      <c r="A22" s="995"/>
      <c r="B22" s="1030" t="str">
        <f>IF('2.【演奏曲情報入力シート】'!C66="","",'2.【演奏曲情報入力シート】'!C66)</f>
        <v/>
      </c>
      <c r="C22" s="1031"/>
      <c r="D22" s="1031"/>
      <c r="E22" s="1031"/>
      <c r="F22" s="1032"/>
      <c r="G22" s="1033"/>
      <c r="H22" s="1034"/>
      <c r="I22" s="1035"/>
      <c r="J22" s="1003"/>
      <c r="K22" s="47" t="s">
        <v>101</v>
      </c>
      <c r="L22" s="1036"/>
      <c r="M22" s="1037"/>
      <c r="N22" s="1037"/>
      <c r="O22" s="1037"/>
      <c r="P22" s="1037"/>
      <c r="Q22" s="1038"/>
      <c r="R22" s="1043"/>
      <c r="S22" s="1044"/>
      <c r="T22" s="1045"/>
      <c r="U22" s="980"/>
      <c r="V22" s="981"/>
      <c r="W22" s="981"/>
      <c r="X22" s="986"/>
      <c r="Y22" s="987"/>
      <c r="Z22" s="988"/>
      <c r="AA22" s="987"/>
      <c r="AB22" s="987"/>
      <c r="AC22" s="990"/>
      <c r="AD22" s="48"/>
      <c r="AE22" s="992"/>
      <c r="AF22" s="976"/>
      <c r="AG22" s="994"/>
      <c r="AH22" s="1049"/>
      <c r="AI22" s="976"/>
      <c r="AJ22" s="994"/>
      <c r="AK22" s="942"/>
      <c r="AL22" s="1051"/>
      <c r="AM22" s="1051"/>
      <c r="AN22" s="1051"/>
      <c r="AO22" s="1051"/>
      <c r="AP22" s="976"/>
      <c r="AQ22" s="1049"/>
      <c r="AR22" s="994"/>
      <c r="AS22" s="1047"/>
      <c r="AT22" s="936"/>
    </row>
    <row r="23" spans="1:47" ht="19.5" customHeight="1">
      <c r="A23" s="995">
        <v>6</v>
      </c>
      <c r="B23" s="996"/>
      <c r="C23" s="997"/>
      <c r="D23" s="997"/>
      <c r="E23" s="997"/>
      <c r="F23" s="998"/>
      <c r="G23" s="999"/>
      <c r="H23" s="1000"/>
      <c r="I23" s="1001"/>
      <c r="J23" s="1002" t="s">
        <v>99</v>
      </c>
      <c r="K23" s="45" t="s">
        <v>100</v>
      </c>
      <c r="L23" s="1004"/>
      <c r="M23" s="1005"/>
      <c r="N23" s="1005"/>
      <c r="O23" s="1005"/>
      <c r="P23" s="1005"/>
      <c r="Q23" s="1006"/>
      <c r="R23" s="1040" t="str">
        <f t="shared" ref="R23" si="3">IF(B24="","","〃")</f>
        <v/>
      </c>
      <c r="S23" s="1041"/>
      <c r="T23" s="1042"/>
      <c r="U23" s="977" t="str">
        <f>IF('2.【演奏曲情報入力シート】'!E67="","",'2.【演奏曲情報入力シート】'!E67)</f>
        <v/>
      </c>
      <c r="V23" s="978"/>
      <c r="W23" s="978"/>
      <c r="X23" s="983" t="str">
        <f>IF('2.【演奏曲情報入力シート】'!C67="","回","１回")</f>
        <v>回</v>
      </c>
      <c r="Y23" s="984"/>
      <c r="Z23" s="985"/>
      <c r="AA23" s="984" t="s">
        <v>81</v>
      </c>
      <c r="AB23" s="984"/>
      <c r="AC23" s="989"/>
      <c r="AD23" s="46"/>
      <c r="AE23" s="991"/>
      <c r="AF23" s="975"/>
      <c r="AG23" s="993"/>
      <c r="AH23" s="1048"/>
      <c r="AI23" s="975"/>
      <c r="AJ23" s="993"/>
      <c r="AK23" s="937"/>
      <c r="AL23" s="1050"/>
      <c r="AM23" s="1050"/>
      <c r="AN23" s="1050"/>
      <c r="AO23" s="1050"/>
      <c r="AP23" s="975"/>
      <c r="AQ23" s="1048"/>
      <c r="AR23" s="993"/>
      <c r="AS23" s="1046"/>
      <c r="AT23" s="936"/>
    </row>
    <row r="24" spans="1:47" ht="19.5" customHeight="1">
      <c r="A24" s="995"/>
      <c r="B24" s="1030" t="str">
        <f>IF('2.【演奏曲情報入力シート】'!C67="","",'2.【演奏曲情報入力シート】'!C67)</f>
        <v/>
      </c>
      <c r="C24" s="1031"/>
      <c r="D24" s="1031"/>
      <c r="E24" s="1031"/>
      <c r="F24" s="1032"/>
      <c r="G24" s="1033"/>
      <c r="H24" s="1034"/>
      <c r="I24" s="1035"/>
      <c r="J24" s="1003"/>
      <c r="K24" s="47" t="s">
        <v>101</v>
      </c>
      <c r="L24" s="1036"/>
      <c r="M24" s="1037"/>
      <c r="N24" s="1037"/>
      <c r="O24" s="1037"/>
      <c r="P24" s="1037"/>
      <c r="Q24" s="1038"/>
      <c r="R24" s="1043"/>
      <c r="S24" s="1044"/>
      <c r="T24" s="1045"/>
      <c r="U24" s="980"/>
      <c r="V24" s="981"/>
      <c r="W24" s="981"/>
      <c r="X24" s="986"/>
      <c r="Y24" s="987"/>
      <c r="Z24" s="988"/>
      <c r="AA24" s="987"/>
      <c r="AB24" s="987"/>
      <c r="AC24" s="990"/>
      <c r="AD24" s="48"/>
      <c r="AE24" s="992"/>
      <c r="AF24" s="976"/>
      <c r="AG24" s="994"/>
      <c r="AH24" s="1049"/>
      <c r="AI24" s="976"/>
      <c r="AJ24" s="994"/>
      <c r="AK24" s="942"/>
      <c r="AL24" s="1051"/>
      <c r="AM24" s="1051"/>
      <c r="AN24" s="1051"/>
      <c r="AO24" s="1051"/>
      <c r="AP24" s="976"/>
      <c r="AQ24" s="1049"/>
      <c r="AR24" s="994"/>
      <c r="AS24" s="1047"/>
      <c r="AT24" s="936"/>
      <c r="AU24" s="50"/>
    </row>
    <row r="25" spans="1:47" ht="19.5" customHeight="1">
      <c r="A25" s="995">
        <v>7</v>
      </c>
      <c r="B25" s="996"/>
      <c r="C25" s="997"/>
      <c r="D25" s="997"/>
      <c r="E25" s="997"/>
      <c r="F25" s="998"/>
      <c r="G25" s="999"/>
      <c r="H25" s="1000"/>
      <c r="I25" s="1001"/>
      <c r="J25" s="1002" t="s">
        <v>99</v>
      </c>
      <c r="K25" s="45" t="s">
        <v>100</v>
      </c>
      <c r="L25" s="1004"/>
      <c r="M25" s="1005"/>
      <c r="N25" s="1005"/>
      <c r="O25" s="1005"/>
      <c r="P25" s="1005"/>
      <c r="Q25" s="1006"/>
      <c r="R25" s="1040"/>
      <c r="S25" s="1041"/>
      <c r="T25" s="1042"/>
      <c r="U25" s="977"/>
      <c r="V25" s="978"/>
      <c r="W25" s="978"/>
      <c r="X25" s="983" t="s">
        <v>81</v>
      </c>
      <c r="Y25" s="984"/>
      <c r="Z25" s="985"/>
      <c r="AA25" s="984" t="s">
        <v>81</v>
      </c>
      <c r="AB25" s="984"/>
      <c r="AC25" s="989"/>
      <c r="AD25" s="46"/>
      <c r="AE25" s="991"/>
      <c r="AF25" s="975"/>
      <c r="AG25" s="993"/>
      <c r="AH25" s="1048"/>
      <c r="AI25" s="975"/>
      <c r="AJ25" s="993"/>
      <c r="AK25" s="937"/>
      <c r="AL25" s="1050"/>
      <c r="AM25" s="1050"/>
      <c r="AN25" s="1050"/>
      <c r="AO25" s="1050"/>
      <c r="AP25" s="975"/>
      <c r="AQ25" s="1048"/>
      <c r="AR25" s="993"/>
      <c r="AS25" s="1046"/>
      <c r="AT25" s="936"/>
    </row>
    <row r="26" spans="1:47" ht="19.5" customHeight="1">
      <c r="A26" s="995"/>
      <c r="B26" s="1030"/>
      <c r="C26" s="1031"/>
      <c r="D26" s="1031"/>
      <c r="E26" s="1031"/>
      <c r="F26" s="1032"/>
      <c r="G26" s="1033"/>
      <c r="H26" s="1034"/>
      <c r="I26" s="1035"/>
      <c r="J26" s="1003"/>
      <c r="K26" s="47" t="s">
        <v>101</v>
      </c>
      <c r="L26" s="1036"/>
      <c r="M26" s="1037"/>
      <c r="N26" s="1037"/>
      <c r="O26" s="1037"/>
      <c r="P26" s="1037"/>
      <c r="Q26" s="1038"/>
      <c r="R26" s="1043"/>
      <c r="S26" s="1044"/>
      <c r="T26" s="1045"/>
      <c r="U26" s="980"/>
      <c r="V26" s="981"/>
      <c r="W26" s="981"/>
      <c r="X26" s="986"/>
      <c r="Y26" s="987"/>
      <c r="Z26" s="988"/>
      <c r="AA26" s="987"/>
      <c r="AB26" s="987"/>
      <c r="AC26" s="990"/>
      <c r="AD26" s="48"/>
      <c r="AE26" s="992"/>
      <c r="AF26" s="976"/>
      <c r="AG26" s="994"/>
      <c r="AH26" s="1049"/>
      <c r="AI26" s="976"/>
      <c r="AJ26" s="994"/>
      <c r="AK26" s="942"/>
      <c r="AL26" s="1051"/>
      <c r="AM26" s="1051"/>
      <c r="AN26" s="1051"/>
      <c r="AO26" s="1051"/>
      <c r="AP26" s="976"/>
      <c r="AQ26" s="1049"/>
      <c r="AR26" s="994"/>
      <c r="AS26" s="1047"/>
      <c r="AT26" s="936"/>
    </row>
    <row r="27" spans="1:47" ht="19.5" customHeight="1">
      <c r="A27" s="995">
        <v>8</v>
      </c>
      <c r="B27" s="996"/>
      <c r="C27" s="997"/>
      <c r="D27" s="997"/>
      <c r="E27" s="997"/>
      <c r="F27" s="998"/>
      <c r="G27" s="999"/>
      <c r="H27" s="1000"/>
      <c r="I27" s="1001"/>
      <c r="J27" s="1002" t="s">
        <v>99</v>
      </c>
      <c r="K27" s="45" t="s">
        <v>100</v>
      </c>
      <c r="L27" s="1004"/>
      <c r="M27" s="1005"/>
      <c r="N27" s="1005"/>
      <c r="O27" s="1005"/>
      <c r="P27" s="1005"/>
      <c r="Q27" s="1006"/>
      <c r="R27" s="1040"/>
      <c r="S27" s="1041"/>
      <c r="T27" s="1042"/>
      <c r="U27" s="977"/>
      <c r="V27" s="978"/>
      <c r="W27" s="979"/>
      <c r="X27" s="983" t="s">
        <v>81</v>
      </c>
      <c r="Y27" s="984"/>
      <c r="Z27" s="985"/>
      <c r="AA27" s="984" t="s">
        <v>81</v>
      </c>
      <c r="AB27" s="984"/>
      <c r="AC27" s="989"/>
      <c r="AD27" s="46"/>
      <c r="AE27" s="991"/>
      <c r="AF27" s="975"/>
      <c r="AG27" s="993"/>
      <c r="AH27" s="1048"/>
      <c r="AI27" s="975"/>
      <c r="AJ27" s="993"/>
      <c r="AK27" s="937"/>
      <c r="AL27" s="1050"/>
      <c r="AM27" s="1050"/>
      <c r="AN27" s="1050"/>
      <c r="AO27" s="1050"/>
      <c r="AP27" s="975"/>
      <c r="AQ27" s="1048"/>
      <c r="AR27" s="993"/>
      <c r="AS27" s="1046"/>
      <c r="AT27" s="936"/>
    </row>
    <row r="28" spans="1:47" ht="19.5" customHeight="1">
      <c r="A28" s="995"/>
      <c r="B28" s="1030"/>
      <c r="C28" s="1031"/>
      <c r="D28" s="1031"/>
      <c r="E28" s="1031"/>
      <c r="F28" s="1032"/>
      <c r="G28" s="1033"/>
      <c r="H28" s="1034"/>
      <c r="I28" s="1035"/>
      <c r="J28" s="1003"/>
      <c r="K28" s="47" t="s">
        <v>101</v>
      </c>
      <c r="L28" s="1036"/>
      <c r="M28" s="1037"/>
      <c r="N28" s="1037"/>
      <c r="O28" s="1037"/>
      <c r="P28" s="1037"/>
      <c r="Q28" s="1038"/>
      <c r="R28" s="1043"/>
      <c r="S28" s="1044"/>
      <c r="T28" s="1045"/>
      <c r="U28" s="980"/>
      <c r="V28" s="981"/>
      <c r="W28" s="982"/>
      <c r="X28" s="986"/>
      <c r="Y28" s="987"/>
      <c r="Z28" s="988"/>
      <c r="AA28" s="987"/>
      <c r="AB28" s="987"/>
      <c r="AC28" s="990"/>
      <c r="AD28" s="48"/>
      <c r="AE28" s="992"/>
      <c r="AF28" s="976"/>
      <c r="AG28" s="994"/>
      <c r="AH28" s="1049"/>
      <c r="AI28" s="976"/>
      <c r="AJ28" s="994"/>
      <c r="AK28" s="942"/>
      <c r="AL28" s="1051"/>
      <c r="AM28" s="1051"/>
      <c r="AN28" s="1051"/>
      <c r="AO28" s="1051"/>
      <c r="AP28" s="976"/>
      <c r="AQ28" s="1049"/>
      <c r="AR28" s="994"/>
      <c r="AS28" s="1047"/>
      <c r="AT28" s="936"/>
    </row>
    <row r="29" spans="1:47" ht="19.5" customHeight="1">
      <c r="A29" s="995">
        <v>9</v>
      </c>
      <c r="B29" s="996"/>
      <c r="C29" s="997"/>
      <c r="D29" s="997"/>
      <c r="E29" s="997"/>
      <c r="F29" s="998"/>
      <c r="G29" s="999"/>
      <c r="H29" s="1000"/>
      <c r="I29" s="1001"/>
      <c r="J29" s="1002" t="s">
        <v>99</v>
      </c>
      <c r="K29" s="45" t="s">
        <v>100</v>
      </c>
      <c r="L29" s="1004"/>
      <c r="M29" s="1005"/>
      <c r="N29" s="1005"/>
      <c r="O29" s="1005"/>
      <c r="P29" s="1005"/>
      <c r="Q29" s="1006"/>
      <c r="R29" s="1040"/>
      <c r="S29" s="1041"/>
      <c r="T29" s="1042"/>
      <c r="U29" s="977"/>
      <c r="V29" s="978"/>
      <c r="W29" s="979"/>
      <c r="X29" s="983" t="s">
        <v>81</v>
      </c>
      <c r="Y29" s="984"/>
      <c r="Z29" s="985"/>
      <c r="AA29" s="984" t="s">
        <v>81</v>
      </c>
      <c r="AB29" s="984"/>
      <c r="AC29" s="989"/>
      <c r="AD29" s="46"/>
      <c r="AE29" s="991"/>
      <c r="AF29" s="975"/>
      <c r="AG29" s="993"/>
      <c r="AH29" s="1048"/>
      <c r="AI29" s="975"/>
      <c r="AJ29" s="993"/>
      <c r="AK29" s="937"/>
      <c r="AL29" s="1050"/>
      <c r="AM29" s="1050"/>
      <c r="AN29" s="1050"/>
      <c r="AO29" s="1050"/>
      <c r="AP29" s="975"/>
      <c r="AQ29" s="1048"/>
      <c r="AR29" s="993"/>
      <c r="AS29" s="1046"/>
      <c r="AT29" s="936"/>
    </row>
    <row r="30" spans="1:47" ht="19.5" customHeight="1">
      <c r="A30" s="995"/>
      <c r="B30" s="1030"/>
      <c r="C30" s="1031"/>
      <c r="D30" s="1031"/>
      <c r="E30" s="1031"/>
      <c r="F30" s="1032"/>
      <c r="G30" s="1033"/>
      <c r="H30" s="1034"/>
      <c r="I30" s="1035"/>
      <c r="J30" s="1003"/>
      <c r="K30" s="47" t="s">
        <v>101</v>
      </c>
      <c r="L30" s="1036"/>
      <c r="M30" s="1037"/>
      <c r="N30" s="1037"/>
      <c r="O30" s="1037"/>
      <c r="P30" s="1037"/>
      <c r="Q30" s="1038"/>
      <c r="R30" s="1043"/>
      <c r="S30" s="1044"/>
      <c r="T30" s="1045"/>
      <c r="U30" s="980"/>
      <c r="V30" s="981"/>
      <c r="W30" s="982"/>
      <c r="X30" s="986"/>
      <c r="Y30" s="987"/>
      <c r="Z30" s="988"/>
      <c r="AA30" s="987"/>
      <c r="AB30" s="987"/>
      <c r="AC30" s="990"/>
      <c r="AD30" s="48"/>
      <c r="AE30" s="992"/>
      <c r="AF30" s="976"/>
      <c r="AG30" s="994"/>
      <c r="AH30" s="1049"/>
      <c r="AI30" s="976"/>
      <c r="AJ30" s="994"/>
      <c r="AK30" s="942"/>
      <c r="AL30" s="1051"/>
      <c r="AM30" s="1051"/>
      <c r="AN30" s="1051"/>
      <c r="AO30" s="1051"/>
      <c r="AP30" s="976"/>
      <c r="AQ30" s="1049"/>
      <c r="AR30" s="994"/>
      <c r="AS30" s="1047"/>
      <c r="AT30" s="936"/>
    </row>
    <row r="31" spans="1:47" ht="19.5" customHeight="1">
      <c r="A31" s="1052">
        <v>10</v>
      </c>
      <c r="B31" s="996"/>
      <c r="C31" s="997"/>
      <c r="D31" s="997"/>
      <c r="E31" s="997"/>
      <c r="F31" s="998"/>
      <c r="G31" s="999"/>
      <c r="H31" s="1000"/>
      <c r="I31" s="1001"/>
      <c r="J31" s="1002" t="s">
        <v>99</v>
      </c>
      <c r="K31" s="45" t="s">
        <v>100</v>
      </c>
      <c r="L31" s="1004"/>
      <c r="M31" s="1005"/>
      <c r="N31" s="1005"/>
      <c r="O31" s="1005"/>
      <c r="P31" s="1005"/>
      <c r="Q31" s="1006"/>
      <c r="R31" s="1040"/>
      <c r="S31" s="1041"/>
      <c r="T31" s="1042"/>
      <c r="U31" s="977"/>
      <c r="V31" s="978"/>
      <c r="W31" s="979"/>
      <c r="X31" s="983" t="s">
        <v>81</v>
      </c>
      <c r="Y31" s="984"/>
      <c r="Z31" s="985"/>
      <c r="AA31" s="984" t="s">
        <v>81</v>
      </c>
      <c r="AB31" s="984"/>
      <c r="AC31" s="989"/>
      <c r="AD31" s="46"/>
      <c r="AE31" s="991"/>
      <c r="AF31" s="975"/>
      <c r="AG31" s="993"/>
      <c r="AH31" s="1048"/>
      <c r="AI31" s="975"/>
      <c r="AJ31" s="993"/>
      <c r="AK31" s="937"/>
      <c r="AL31" s="1050"/>
      <c r="AM31" s="1050"/>
      <c r="AN31" s="1050"/>
      <c r="AO31" s="1050"/>
      <c r="AP31" s="975"/>
      <c r="AQ31" s="1048"/>
      <c r="AR31" s="993"/>
      <c r="AS31" s="1046"/>
      <c r="AT31" s="936"/>
    </row>
    <row r="32" spans="1:47" ht="19.5" customHeight="1" thickBot="1">
      <c r="A32" s="1053"/>
      <c r="B32" s="1058"/>
      <c r="C32" s="1059"/>
      <c r="D32" s="1059"/>
      <c r="E32" s="1059"/>
      <c r="F32" s="1060"/>
      <c r="G32" s="1061"/>
      <c r="H32" s="1062"/>
      <c r="I32" s="1063"/>
      <c r="J32" s="1054"/>
      <c r="K32" s="51" t="s">
        <v>101</v>
      </c>
      <c r="L32" s="1064"/>
      <c r="M32" s="1065"/>
      <c r="N32" s="1065"/>
      <c r="O32" s="1065"/>
      <c r="P32" s="1065"/>
      <c r="Q32" s="1066"/>
      <c r="R32" s="1055"/>
      <c r="S32" s="1056"/>
      <c r="T32" s="1057"/>
      <c r="U32" s="1072"/>
      <c r="V32" s="1073"/>
      <c r="W32" s="1074"/>
      <c r="X32" s="1075"/>
      <c r="Y32" s="1076"/>
      <c r="Z32" s="1077"/>
      <c r="AA32" s="987"/>
      <c r="AB32" s="987"/>
      <c r="AC32" s="990"/>
      <c r="AD32" s="52"/>
      <c r="AE32" s="992"/>
      <c r="AF32" s="976"/>
      <c r="AG32" s="994"/>
      <c r="AH32" s="1049"/>
      <c r="AI32" s="976"/>
      <c r="AJ32" s="994"/>
      <c r="AK32" s="942"/>
      <c r="AL32" s="1051"/>
      <c r="AM32" s="1051"/>
      <c r="AN32" s="1051"/>
      <c r="AO32" s="1051"/>
      <c r="AP32" s="976"/>
      <c r="AQ32" s="1049"/>
      <c r="AR32" s="994"/>
      <c r="AS32" s="1047"/>
      <c r="AT32" s="936"/>
    </row>
    <row r="33" spans="5:46" ht="19.149999999999999" customHeight="1" thickTop="1">
      <c r="I33" s="1067" t="s">
        <v>102</v>
      </c>
      <c r="J33" s="1067"/>
      <c r="K33" s="1067"/>
      <c r="L33" s="1067"/>
      <c r="M33" s="1067"/>
      <c r="N33" s="1067"/>
      <c r="O33" s="1067"/>
      <c r="P33" s="1067"/>
      <c r="Q33" s="1067"/>
      <c r="R33" s="1067"/>
      <c r="T33" s="1068" t="s">
        <v>103</v>
      </c>
      <c r="U33" s="929"/>
      <c r="V33" s="929"/>
      <c r="W33" s="929"/>
      <c r="X33" s="929"/>
      <c r="Y33" s="930"/>
      <c r="Z33" s="893"/>
      <c r="AA33" s="1069"/>
      <c r="AB33" s="1070"/>
      <c r="AC33" s="1071"/>
      <c r="AD33" s="53"/>
      <c r="AE33" s="54"/>
      <c r="AF33" s="55"/>
      <c r="AG33" s="53"/>
      <c r="AH33" s="54"/>
      <c r="AI33" s="55"/>
      <c r="AJ33" s="53"/>
      <c r="AK33" s="56">
        <v>9</v>
      </c>
      <c r="AL33" s="57">
        <v>9</v>
      </c>
      <c r="AM33" s="57">
        <v>9</v>
      </c>
      <c r="AN33" s="57">
        <v>9</v>
      </c>
      <c r="AO33" s="57">
        <v>9</v>
      </c>
      <c r="AP33" s="57">
        <v>9</v>
      </c>
      <c r="AQ33" s="57">
        <v>9</v>
      </c>
      <c r="AR33" s="58">
        <v>9</v>
      </c>
      <c r="AS33" s="59"/>
    </row>
    <row r="34" spans="5:46" ht="19.149999999999999" customHeight="1" thickBot="1">
      <c r="E34" s="49"/>
      <c r="J34" s="1078" t="s">
        <v>104</v>
      </c>
      <c r="K34" s="1079"/>
      <c r="L34" s="60"/>
      <c r="M34" s="61"/>
      <c r="N34" s="60"/>
      <c r="O34" s="61"/>
      <c r="P34" s="60"/>
      <c r="Q34" s="61"/>
      <c r="R34" s="41"/>
      <c r="T34" s="1080" t="s">
        <v>105</v>
      </c>
      <c r="U34" s="1081"/>
      <c r="V34" s="1081"/>
      <c r="W34" s="1081"/>
      <c r="X34" s="1081"/>
      <c r="Y34" s="1082"/>
      <c r="Z34" s="1083"/>
      <c r="AA34" s="1084"/>
      <c r="AB34" s="1085"/>
      <c r="AC34" s="1084"/>
      <c r="AD34" s="53"/>
      <c r="AE34" s="54"/>
      <c r="AF34" s="55"/>
      <c r="AG34" s="53"/>
      <c r="AH34" s="54"/>
      <c r="AI34" s="55"/>
      <c r="AJ34" s="53"/>
      <c r="AK34" s="1086" t="s">
        <v>106</v>
      </c>
      <c r="AL34" s="1087"/>
      <c r="AM34" s="1087"/>
      <c r="AN34" s="1087"/>
      <c r="AO34" s="1087"/>
      <c r="AP34" s="1087"/>
      <c r="AQ34" s="1087"/>
      <c r="AR34" s="1087"/>
      <c r="AS34" s="1087"/>
      <c r="AT34" s="62"/>
    </row>
    <row r="35" spans="5:46" ht="19.149999999999999" customHeight="1" thickBot="1">
      <c r="J35" s="1088" t="s">
        <v>107</v>
      </c>
      <c r="K35" s="1089"/>
      <c r="L35" s="1090" t="s">
        <v>108</v>
      </c>
      <c r="M35" s="1091"/>
      <c r="N35" s="1092"/>
      <c r="O35" s="63"/>
      <c r="P35" s="64"/>
      <c r="Q35" s="65"/>
      <c r="R35" s="66"/>
      <c r="T35" s="1093" t="s">
        <v>109</v>
      </c>
      <c r="U35" s="1094"/>
      <c r="V35" s="1094"/>
      <c r="W35" s="1094"/>
      <c r="X35" s="1094"/>
      <c r="Y35" s="1095"/>
      <c r="Z35" s="1096"/>
      <c r="AA35" s="1097"/>
      <c r="AB35" s="1098"/>
      <c r="AC35" s="1097"/>
      <c r="AD35" s="53"/>
      <c r="AE35" s="54"/>
      <c r="AF35" s="55"/>
      <c r="AG35" s="53"/>
      <c r="AH35" s="54"/>
      <c r="AI35" s="55"/>
      <c r="AJ35" s="67"/>
      <c r="AK35" s="68"/>
      <c r="AL35" s="69"/>
      <c r="AM35" s="69"/>
      <c r="AN35" s="69"/>
      <c r="AO35" s="69"/>
      <c r="AP35" s="69"/>
      <c r="AQ35" s="69"/>
      <c r="AR35" s="69"/>
      <c r="AS35" s="69"/>
      <c r="AT35" s="70"/>
    </row>
    <row r="36" spans="5:46" ht="19.899999999999999" customHeight="1"/>
    <row r="37" spans="5:46" ht="19.899999999999999" customHeight="1"/>
    <row r="38" spans="5:46" ht="19.899999999999999" customHeight="1"/>
    <row r="39" spans="5:46" ht="19.899999999999999" customHeight="1"/>
    <row r="40" spans="5:46" ht="19.899999999999999" customHeight="1"/>
  </sheetData>
  <sheetProtection algorithmName="SHA-512" hashValue="5He3Tda15hLcZZsbNSRhBZvcdyFC7WIHsp1XRQkhFsQlEOqGiaT+2zFhDneY/BI1ytKBYjxukcbXgxj9GvT3Og==" saltValue="YVe5o1rE9zx+Ip/v50wdOQ==" spinCount="100000" sheet="1" objects="1" scenarios="1" selectLockedCells="1"/>
  <mergeCells count="332">
    <mergeCell ref="I7:R9"/>
    <mergeCell ref="V4:AD5"/>
    <mergeCell ref="AE4:AI5"/>
    <mergeCell ref="D1:G1"/>
    <mergeCell ref="A2:C2"/>
    <mergeCell ref="D2:D3"/>
    <mergeCell ref="E2:G3"/>
    <mergeCell ref="H2:AT3"/>
    <mergeCell ref="A4:B6"/>
    <mergeCell ref="C4:G6"/>
    <mergeCell ref="H4:H6"/>
    <mergeCell ref="I4:R6"/>
    <mergeCell ref="S4:U5"/>
    <mergeCell ref="AJ4:AJ7"/>
    <mergeCell ref="X11:Z12"/>
    <mergeCell ref="AA11:AC12"/>
    <mergeCell ref="AD11:AD12"/>
    <mergeCell ref="AK11:AR12"/>
    <mergeCell ref="AT11:AT12"/>
    <mergeCell ref="AK4:AS9"/>
    <mergeCell ref="AE11:AJ12"/>
    <mergeCell ref="A11:F12"/>
    <mergeCell ref="G11:I12"/>
    <mergeCell ref="J11:K12"/>
    <mergeCell ref="L11:Q12"/>
    <mergeCell ref="R11:T12"/>
    <mergeCell ref="U11:W12"/>
    <mergeCell ref="S6:U7"/>
    <mergeCell ref="V6:AD7"/>
    <mergeCell ref="AE6:AI9"/>
    <mergeCell ref="S8:U9"/>
    <mergeCell ref="V8:AD9"/>
    <mergeCell ref="AJ8:AJ9"/>
    <mergeCell ref="A7:B9"/>
    <mergeCell ref="C7:E9"/>
    <mergeCell ref="F7:F9"/>
    <mergeCell ref="G7:G9"/>
    <mergeCell ref="H7:H9"/>
    <mergeCell ref="AL13:AL14"/>
    <mergeCell ref="AM13:AM14"/>
    <mergeCell ref="U13:W14"/>
    <mergeCell ref="X13:Z14"/>
    <mergeCell ref="AA13:AC14"/>
    <mergeCell ref="AE13:AE14"/>
    <mergeCell ref="AF13:AF14"/>
    <mergeCell ref="AG13:AG14"/>
    <mergeCell ref="A13:A14"/>
    <mergeCell ref="B13:F13"/>
    <mergeCell ref="G13:I13"/>
    <mergeCell ref="J13:J14"/>
    <mergeCell ref="L13:Q13"/>
    <mergeCell ref="R13:T14"/>
    <mergeCell ref="AA15:AC16"/>
    <mergeCell ref="AE15:AE16"/>
    <mergeCell ref="AF15:AF16"/>
    <mergeCell ref="AG15:AG16"/>
    <mergeCell ref="AT13:AT14"/>
    <mergeCell ref="B14:F14"/>
    <mergeCell ref="G14:I14"/>
    <mergeCell ref="L14:Q14"/>
    <mergeCell ref="A15:A16"/>
    <mergeCell ref="B15:F15"/>
    <mergeCell ref="G15:I15"/>
    <mergeCell ref="J15:J16"/>
    <mergeCell ref="L15:Q15"/>
    <mergeCell ref="R15:T16"/>
    <mergeCell ref="AN13:AN14"/>
    <mergeCell ref="AO13:AO14"/>
    <mergeCell ref="AP13:AP14"/>
    <mergeCell ref="AQ13:AQ14"/>
    <mergeCell ref="AR13:AR14"/>
    <mergeCell ref="AS13:AS14"/>
    <mergeCell ref="AH13:AH14"/>
    <mergeCell ref="AI13:AI14"/>
    <mergeCell ref="AJ13:AJ14"/>
    <mergeCell ref="AK13:AK14"/>
    <mergeCell ref="AT15:AT16"/>
    <mergeCell ref="B16:F16"/>
    <mergeCell ref="G16:I16"/>
    <mergeCell ref="L16:Q16"/>
    <mergeCell ref="A17:A18"/>
    <mergeCell ref="B17:F17"/>
    <mergeCell ref="G17:I17"/>
    <mergeCell ref="J17:J18"/>
    <mergeCell ref="L17:Q17"/>
    <mergeCell ref="R17:T18"/>
    <mergeCell ref="AN15:AN16"/>
    <mergeCell ref="AO15:AO16"/>
    <mergeCell ref="AP15:AP16"/>
    <mergeCell ref="AQ15:AQ16"/>
    <mergeCell ref="AR15:AR16"/>
    <mergeCell ref="AS15:AS16"/>
    <mergeCell ref="AH15:AH16"/>
    <mergeCell ref="AI15:AI16"/>
    <mergeCell ref="AJ15:AJ16"/>
    <mergeCell ref="AK15:AK16"/>
    <mergeCell ref="AL15:AL16"/>
    <mergeCell ref="AM15:AM16"/>
    <mergeCell ref="U15:W16"/>
    <mergeCell ref="X15:Z16"/>
    <mergeCell ref="A19:A20"/>
    <mergeCell ref="B19:F19"/>
    <mergeCell ref="G19:I19"/>
    <mergeCell ref="J19:J20"/>
    <mergeCell ref="L19:Q19"/>
    <mergeCell ref="R19:T20"/>
    <mergeCell ref="AN17:AN18"/>
    <mergeCell ref="AO17:AO18"/>
    <mergeCell ref="AP17:AP18"/>
    <mergeCell ref="AH17:AH18"/>
    <mergeCell ref="AI17:AI18"/>
    <mergeCell ref="AJ17:AJ18"/>
    <mergeCell ref="AK17:AK18"/>
    <mergeCell ref="AL17:AL18"/>
    <mergeCell ref="AM17:AM18"/>
    <mergeCell ref="U17:W18"/>
    <mergeCell ref="X17:Z18"/>
    <mergeCell ref="AA17:AC18"/>
    <mergeCell ref="AE17:AE18"/>
    <mergeCell ref="AF17:AF18"/>
    <mergeCell ref="AG17:AG18"/>
    <mergeCell ref="AM19:AM20"/>
    <mergeCell ref="U19:W20"/>
    <mergeCell ref="X19:Z20"/>
    <mergeCell ref="AA19:AC20"/>
    <mergeCell ref="AE19:AE20"/>
    <mergeCell ref="AF19:AF20"/>
    <mergeCell ref="AG19:AG20"/>
    <mergeCell ref="AT17:AT18"/>
    <mergeCell ref="B18:F18"/>
    <mergeCell ref="G18:I18"/>
    <mergeCell ref="L18:Q18"/>
    <mergeCell ref="AQ17:AQ18"/>
    <mergeCell ref="AR17:AR18"/>
    <mergeCell ref="AS17:AS18"/>
    <mergeCell ref="AE21:AE22"/>
    <mergeCell ref="AF21:AF22"/>
    <mergeCell ref="AG21:AG22"/>
    <mergeCell ref="AT19:AT20"/>
    <mergeCell ref="B20:F20"/>
    <mergeCell ref="G20:I20"/>
    <mergeCell ref="L20:Q20"/>
    <mergeCell ref="A21:A22"/>
    <mergeCell ref="B21:F21"/>
    <mergeCell ref="G21:I21"/>
    <mergeCell ref="J21:J22"/>
    <mergeCell ref="L21:Q21"/>
    <mergeCell ref="R21:T22"/>
    <mergeCell ref="AN19:AN20"/>
    <mergeCell ref="AO19:AO20"/>
    <mergeCell ref="AP19:AP20"/>
    <mergeCell ref="AQ19:AQ20"/>
    <mergeCell ref="AR19:AR20"/>
    <mergeCell ref="AS19:AS20"/>
    <mergeCell ref="AH19:AH20"/>
    <mergeCell ref="AI19:AI20"/>
    <mergeCell ref="AJ19:AJ20"/>
    <mergeCell ref="AK19:AK20"/>
    <mergeCell ref="AL19:AL20"/>
    <mergeCell ref="B22:F22"/>
    <mergeCell ref="G22:I22"/>
    <mergeCell ref="L22:Q22"/>
    <mergeCell ref="A23:A24"/>
    <mergeCell ref="B23:F23"/>
    <mergeCell ref="G23:I23"/>
    <mergeCell ref="J23:J24"/>
    <mergeCell ref="L23:Q23"/>
    <mergeCell ref="R23:T24"/>
    <mergeCell ref="AL23:AL24"/>
    <mergeCell ref="AM23:AM24"/>
    <mergeCell ref="U23:W24"/>
    <mergeCell ref="X23:Z24"/>
    <mergeCell ref="AA23:AC24"/>
    <mergeCell ref="AE23:AE24"/>
    <mergeCell ref="AF23:AF24"/>
    <mergeCell ref="AG23:AG24"/>
    <mergeCell ref="AT21:AT22"/>
    <mergeCell ref="AN21:AN22"/>
    <mergeCell ref="AO21:AO22"/>
    <mergeCell ref="AP21:AP22"/>
    <mergeCell ref="AQ21:AQ22"/>
    <mergeCell ref="AR21:AR22"/>
    <mergeCell ref="AS21:AS22"/>
    <mergeCell ref="AH21:AH22"/>
    <mergeCell ref="AI21:AI22"/>
    <mergeCell ref="AJ21:AJ22"/>
    <mergeCell ref="AK21:AK22"/>
    <mergeCell ref="AL21:AL22"/>
    <mergeCell ref="AM21:AM22"/>
    <mergeCell ref="U21:W22"/>
    <mergeCell ref="X21:Z22"/>
    <mergeCell ref="AA21:AC22"/>
    <mergeCell ref="AA25:AC26"/>
    <mergeCell ref="AE25:AE26"/>
    <mergeCell ref="AF25:AF26"/>
    <mergeCell ref="AG25:AG26"/>
    <mergeCell ref="AT23:AT24"/>
    <mergeCell ref="B24:F24"/>
    <mergeCell ref="G24:I24"/>
    <mergeCell ref="L24:Q24"/>
    <mergeCell ref="A25:A26"/>
    <mergeCell ref="B25:F25"/>
    <mergeCell ref="G25:I25"/>
    <mergeCell ref="J25:J26"/>
    <mergeCell ref="L25:Q25"/>
    <mergeCell ref="R25:T26"/>
    <mergeCell ref="AN23:AN24"/>
    <mergeCell ref="AO23:AO24"/>
    <mergeCell ref="AP23:AP24"/>
    <mergeCell ref="AQ23:AQ24"/>
    <mergeCell ref="AR23:AR24"/>
    <mergeCell ref="AS23:AS24"/>
    <mergeCell ref="AH23:AH24"/>
    <mergeCell ref="AI23:AI24"/>
    <mergeCell ref="AJ23:AJ24"/>
    <mergeCell ref="AK23:AK24"/>
    <mergeCell ref="AT25:AT26"/>
    <mergeCell ref="B26:F26"/>
    <mergeCell ref="G26:I26"/>
    <mergeCell ref="L26:Q26"/>
    <mergeCell ref="A27:A28"/>
    <mergeCell ref="B27:F27"/>
    <mergeCell ref="G27:I27"/>
    <mergeCell ref="J27:J28"/>
    <mergeCell ref="L27:Q27"/>
    <mergeCell ref="R27:T28"/>
    <mergeCell ref="AN25:AN26"/>
    <mergeCell ref="AO25:AO26"/>
    <mergeCell ref="AP25:AP26"/>
    <mergeCell ref="AQ25:AQ26"/>
    <mergeCell ref="AR25:AR26"/>
    <mergeCell ref="AS25:AS26"/>
    <mergeCell ref="AH25:AH26"/>
    <mergeCell ref="AI25:AI26"/>
    <mergeCell ref="AJ25:AJ26"/>
    <mergeCell ref="AK25:AK26"/>
    <mergeCell ref="AL25:AL26"/>
    <mergeCell ref="AM25:AM26"/>
    <mergeCell ref="U25:W26"/>
    <mergeCell ref="X25:Z26"/>
    <mergeCell ref="A29:A30"/>
    <mergeCell ref="B29:F29"/>
    <mergeCell ref="G29:I29"/>
    <mergeCell ref="J29:J30"/>
    <mergeCell ref="L29:Q29"/>
    <mergeCell ref="R29:T30"/>
    <mergeCell ref="AN27:AN28"/>
    <mergeCell ref="AO27:AO28"/>
    <mergeCell ref="AP27:AP28"/>
    <mergeCell ref="AH27:AH28"/>
    <mergeCell ref="AI27:AI28"/>
    <mergeCell ref="AJ27:AJ28"/>
    <mergeCell ref="AK27:AK28"/>
    <mergeCell ref="AL27:AL28"/>
    <mergeCell ref="AM27:AM28"/>
    <mergeCell ref="U27:W28"/>
    <mergeCell ref="X27:Z28"/>
    <mergeCell ref="AA27:AC28"/>
    <mergeCell ref="AE27:AE28"/>
    <mergeCell ref="AF27:AF28"/>
    <mergeCell ref="AG27:AG28"/>
    <mergeCell ref="U29:W30"/>
    <mergeCell ref="X29:Z30"/>
    <mergeCell ref="AA29:AC30"/>
    <mergeCell ref="AE29:AE30"/>
    <mergeCell ref="AF29:AF30"/>
    <mergeCell ref="AG29:AG30"/>
    <mergeCell ref="AT27:AT28"/>
    <mergeCell ref="B28:F28"/>
    <mergeCell ref="G28:I28"/>
    <mergeCell ref="L28:Q28"/>
    <mergeCell ref="AQ27:AQ28"/>
    <mergeCell ref="AR27:AR28"/>
    <mergeCell ref="AS27:AS28"/>
    <mergeCell ref="AF31:AF32"/>
    <mergeCell ref="AG31:AG32"/>
    <mergeCell ref="AT29:AT30"/>
    <mergeCell ref="B30:F30"/>
    <mergeCell ref="G30:I30"/>
    <mergeCell ref="L30:Q30"/>
    <mergeCell ref="A31:A32"/>
    <mergeCell ref="B31:F31"/>
    <mergeCell ref="G31:I31"/>
    <mergeCell ref="J31:J32"/>
    <mergeCell ref="L31:Q31"/>
    <mergeCell ref="R31:T32"/>
    <mergeCell ref="AN29:AN30"/>
    <mergeCell ref="AO29:AO30"/>
    <mergeCell ref="AP29:AP30"/>
    <mergeCell ref="AQ29:AQ30"/>
    <mergeCell ref="AR29:AR30"/>
    <mergeCell ref="AS29:AS30"/>
    <mergeCell ref="AH29:AH30"/>
    <mergeCell ref="AI29:AI30"/>
    <mergeCell ref="AJ29:AJ30"/>
    <mergeCell ref="AK29:AK30"/>
    <mergeCell ref="AL29:AL30"/>
    <mergeCell ref="AM29:AM30"/>
    <mergeCell ref="AT31:AT32"/>
    <mergeCell ref="B32:F32"/>
    <mergeCell ref="G32:I32"/>
    <mergeCell ref="L32:Q32"/>
    <mergeCell ref="I33:R33"/>
    <mergeCell ref="T33:Y33"/>
    <mergeCell ref="Z33:AA33"/>
    <mergeCell ref="AB33:AC33"/>
    <mergeCell ref="AN31:AN32"/>
    <mergeCell ref="AO31:AO32"/>
    <mergeCell ref="AP31:AP32"/>
    <mergeCell ref="AQ31:AQ32"/>
    <mergeCell ref="AR31:AR32"/>
    <mergeCell ref="AS31:AS32"/>
    <mergeCell ref="AH31:AH32"/>
    <mergeCell ref="AI31:AI32"/>
    <mergeCell ref="AJ31:AJ32"/>
    <mergeCell ref="AK31:AK32"/>
    <mergeCell ref="AL31:AL32"/>
    <mergeCell ref="AM31:AM32"/>
    <mergeCell ref="U31:W32"/>
    <mergeCell ref="X31:Z32"/>
    <mergeCell ref="AA31:AC32"/>
    <mergeCell ref="AE31:AE32"/>
    <mergeCell ref="J34:K34"/>
    <mergeCell ref="T34:Y34"/>
    <mergeCell ref="Z34:AA34"/>
    <mergeCell ref="AB34:AC34"/>
    <mergeCell ref="AK34:AS34"/>
    <mergeCell ref="J35:K35"/>
    <mergeCell ref="L35:N35"/>
    <mergeCell ref="T35:Y35"/>
    <mergeCell ref="Z35:AA35"/>
    <mergeCell ref="AB35:AC35"/>
  </mergeCells>
  <phoneticPr fontId="2"/>
  <pageMargins left="0.39370078740157483" right="7.874015748031496E-2" top="0.59055118110236227" bottom="0.19685039370078741" header="0.39370078740157483" footer="0.27559055118110237"/>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S61"/>
  <sheetViews>
    <sheetView workbookViewId="0">
      <selection activeCell="I17" sqref="I17"/>
    </sheetView>
  </sheetViews>
  <sheetFormatPr defaultColWidth="8.75" defaultRowHeight="13.5"/>
  <cols>
    <col min="1" max="1" width="38.125" bestFit="1" customWidth="1"/>
    <col min="2" max="2" width="62.75" customWidth="1"/>
    <col min="3" max="3" width="8.875" customWidth="1"/>
    <col min="4" max="4" width="8.75" customWidth="1"/>
  </cols>
  <sheetData>
    <row r="2" spans="1:19" hidden="1">
      <c r="B2" t="s">
        <v>443</v>
      </c>
    </row>
    <row r="3" spans="1:19" ht="19.899999999999999" customHeight="1">
      <c r="A3" s="403" t="s">
        <v>220</v>
      </c>
      <c r="B3" s="91" t="s">
        <v>583</v>
      </c>
    </row>
    <row r="4" spans="1:19" ht="19.899999999999999" customHeight="1">
      <c r="A4" s="403"/>
      <c r="B4" s="91" t="s">
        <v>584</v>
      </c>
    </row>
    <row r="5" spans="1:19">
      <c r="A5" t="s">
        <v>445</v>
      </c>
      <c r="B5" s="91" t="s">
        <v>456</v>
      </c>
      <c r="D5" s="346" t="s">
        <v>461</v>
      </c>
      <c r="E5">
        <v>1500</v>
      </c>
      <c r="F5" s="346" t="s">
        <v>539</v>
      </c>
      <c r="G5">
        <v>500</v>
      </c>
    </row>
    <row r="6" spans="1:19">
      <c r="A6" t="s">
        <v>452</v>
      </c>
      <c r="B6" s="91" t="s">
        <v>457</v>
      </c>
      <c r="D6" s="346" t="s">
        <v>462</v>
      </c>
      <c r="E6">
        <v>0</v>
      </c>
    </row>
    <row r="7" spans="1:19">
      <c r="A7" t="s">
        <v>453</v>
      </c>
      <c r="B7" s="91"/>
      <c r="D7" s="346" t="s">
        <v>463</v>
      </c>
      <c r="E7">
        <v>10</v>
      </c>
    </row>
    <row r="8" spans="1:19">
      <c r="A8" t="s">
        <v>446</v>
      </c>
      <c r="B8" s="91" t="s">
        <v>448</v>
      </c>
      <c r="D8" s="346" t="s">
        <v>468</v>
      </c>
      <c r="E8">
        <v>2000</v>
      </c>
    </row>
    <row r="9" spans="1:19">
      <c r="A9" t="s">
        <v>447</v>
      </c>
      <c r="B9" s="91" t="s">
        <v>186</v>
      </c>
      <c r="D9" s="346" t="s">
        <v>469</v>
      </c>
      <c r="E9">
        <v>500</v>
      </c>
    </row>
    <row r="10" spans="1:19">
      <c r="A10" t="s">
        <v>449</v>
      </c>
      <c r="B10" s="91" t="s">
        <v>451</v>
      </c>
      <c r="S10" t="s">
        <v>287</v>
      </c>
    </row>
    <row r="11" spans="1:19">
      <c r="A11" t="s">
        <v>450</v>
      </c>
      <c r="B11" s="91" t="s">
        <v>458</v>
      </c>
    </row>
    <row r="12" spans="1:19">
      <c r="A12" t="s">
        <v>454</v>
      </c>
      <c r="B12" t="s">
        <v>455</v>
      </c>
      <c r="E12" t="s">
        <v>460</v>
      </c>
      <c r="H12" t="s">
        <v>246</v>
      </c>
      <c r="I12" t="s">
        <v>211</v>
      </c>
      <c r="L12" t="s">
        <v>245</v>
      </c>
      <c r="M12" t="s">
        <v>211</v>
      </c>
      <c r="P12" t="s">
        <v>211</v>
      </c>
      <c r="S12" t="s">
        <v>286</v>
      </c>
    </row>
    <row r="13" spans="1:19">
      <c r="D13" t="s">
        <v>238</v>
      </c>
      <c r="E13" s="394">
        <v>2.0833333333333332E-2</v>
      </c>
      <c r="I13" t="s">
        <v>248</v>
      </c>
      <c r="M13" t="s">
        <v>247</v>
      </c>
      <c r="P13" t="s">
        <v>252</v>
      </c>
      <c r="S13" t="s">
        <v>265</v>
      </c>
    </row>
    <row r="14" spans="1:19">
      <c r="A14" t="s">
        <v>181</v>
      </c>
      <c r="B14" t="s">
        <v>589</v>
      </c>
      <c r="E14" s="394">
        <v>3.125E-2</v>
      </c>
      <c r="I14" t="s">
        <v>249</v>
      </c>
      <c r="M14" t="s">
        <v>207</v>
      </c>
      <c r="P14" t="s">
        <v>253</v>
      </c>
      <c r="S14" t="s">
        <v>266</v>
      </c>
    </row>
    <row r="15" spans="1:19">
      <c r="A15" t="s">
        <v>178</v>
      </c>
      <c r="B15" s="133" t="s">
        <v>590</v>
      </c>
      <c r="E15" s="394">
        <v>4.1666666666666602E-2</v>
      </c>
      <c r="I15" t="s">
        <v>250</v>
      </c>
      <c r="M15" t="s">
        <v>208</v>
      </c>
      <c r="S15" t="s">
        <v>267</v>
      </c>
    </row>
    <row r="16" spans="1:19">
      <c r="B16" s="133"/>
      <c r="E16" s="394">
        <v>5.2083333333333301E-2</v>
      </c>
      <c r="I16" t="s">
        <v>592</v>
      </c>
      <c r="M16" t="s">
        <v>209</v>
      </c>
      <c r="S16" t="s">
        <v>268</v>
      </c>
    </row>
    <row r="17" spans="1:19">
      <c r="A17" t="s">
        <v>498</v>
      </c>
      <c r="B17" s="133" t="s">
        <v>499</v>
      </c>
      <c r="E17" s="394">
        <v>6.25E-2</v>
      </c>
      <c r="H17" t="s">
        <v>410</v>
      </c>
      <c r="M17" t="s">
        <v>210</v>
      </c>
      <c r="P17" t="s">
        <v>211</v>
      </c>
      <c r="S17" t="s">
        <v>269</v>
      </c>
    </row>
    <row r="18" spans="1:19">
      <c r="B18" s="133"/>
      <c r="E18" s="394">
        <v>7.2916666666666602E-2</v>
      </c>
      <c r="H18" t="s">
        <v>211</v>
      </c>
      <c r="M18" t="s">
        <v>251</v>
      </c>
      <c r="P18" t="s">
        <v>486</v>
      </c>
      <c r="S18" t="s">
        <v>270</v>
      </c>
    </row>
    <row r="19" spans="1:19">
      <c r="E19" s="394">
        <v>8.3333333333333301E-2</v>
      </c>
      <c r="H19" t="s">
        <v>408</v>
      </c>
      <c r="P19" t="s">
        <v>487</v>
      </c>
      <c r="S19" t="s">
        <v>271</v>
      </c>
    </row>
    <row r="20" spans="1:19">
      <c r="A20" t="s">
        <v>229</v>
      </c>
      <c r="B20" t="s">
        <v>460</v>
      </c>
      <c r="E20" s="394">
        <v>9.375E-2</v>
      </c>
      <c r="H20" t="s">
        <v>409</v>
      </c>
      <c r="P20" t="s">
        <v>488</v>
      </c>
      <c r="S20" t="s">
        <v>272</v>
      </c>
    </row>
    <row r="21" spans="1:19">
      <c r="B21" s="133" t="s">
        <v>230</v>
      </c>
      <c r="E21" s="394">
        <v>0.104166666666667</v>
      </c>
      <c r="P21" t="s">
        <v>489</v>
      </c>
      <c r="S21" t="s">
        <v>273</v>
      </c>
    </row>
    <row r="22" spans="1:19">
      <c r="B22" s="133" t="s">
        <v>231</v>
      </c>
      <c r="E22" s="394">
        <v>0.114583333333333</v>
      </c>
      <c r="S22" t="s">
        <v>274</v>
      </c>
    </row>
    <row r="23" spans="1:19">
      <c r="E23" s="394">
        <v>0.125</v>
      </c>
      <c r="S23" t="s">
        <v>275</v>
      </c>
    </row>
    <row r="24" spans="1:19">
      <c r="A24" t="s">
        <v>182</v>
      </c>
      <c r="B24" s="316">
        <v>45830</v>
      </c>
      <c r="E24" s="394">
        <v>0.13541666666666666</v>
      </c>
      <c r="S24" t="s">
        <v>276</v>
      </c>
    </row>
    <row r="25" spans="1:19">
      <c r="A25" t="s">
        <v>183</v>
      </c>
      <c r="B25" s="316">
        <v>45830</v>
      </c>
      <c r="E25" s="394">
        <v>0.14583333333333301</v>
      </c>
      <c r="S25" t="s">
        <v>277</v>
      </c>
    </row>
    <row r="26" spans="1:19">
      <c r="A26" t="s">
        <v>184</v>
      </c>
      <c r="B26" t="s">
        <v>585</v>
      </c>
      <c r="E26" s="394">
        <v>0.15625</v>
      </c>
      <c r="S26" t="s">
        <v>278</v>
      </c>
    </row>
    <row r="27" spans="1:19">
      <c r="A27" t="s">
        <v>185</v>
      </c>
      <c r="B27" t="s">
        <v>186</v>
      </c>
      <c r="E27" s="394">
        <v>0.16666666666666699</v>
      </c>
      <c r="S27" t="s">
        <v>279</v>
      </c>
    </row>
    <row r="28" spans="1:19">
      <c r="E28" s="394">
        <v>0.17708333333333301</v>
      </c>
      <c r="S28" t="s">
        <v>280</v>
      </c>
    </row>
    <row r="29" spans="1:19">
      <c r="E29" s="394">
        <v>0.1875</v>
      </c>
      <c r="S29" t="s">
        <v>281</v>
      </c>
    </row>
    <row r="30" spans="1:19">
      <c r="A30" t="s">
        <v>220</v>
      </c>
      <c r="B30" t="s">
        <v>211</v>
      </c>
      <c r="E30" s="394">
        <v>0.19791666666666699</v>
      </c>
      <c r="S30" t="s">
        <v>282</v>
      </c>
    </row>
    <row r="31" spans="1:19">
      <c r="B31" t="s">
        <v>586</v>
      </c>
      <c r="E31" s="394">
        <v>0.20833333333333301</v>
      </c>
      <c r="S31" t="s">
        <v>283</v>
      </c>
    </row>
    <row r="32" spans="1:19">
      <c r="B32" t="s">
        <v>587</v>
      </c>
      <c r="E32" s="394">
        <v>0.21875</v>
      </c>
      <c r="S32" t="s">
        <v>284</v>
      </c>
    </row>
    <row r="33" spans="1:5">
      <c r="B33" t="s">
        <v>588</v>
      </c>
      <c r="E33" s="394">
        <v>0.22916666666666699</v>
      </c>
    </row>
    <row r="34" spans="1:5">
      <c r="E34" s="394">
        <v>0.23958333333333301</v>
      </c>
    </row>
    <row r="35" spans="1:5">
      <c r="A35" t="s">
        <v>563</v>
      </c>
      <c r="B35" t="s">
        <v>211</v>
      </c>
      <c r="E35" s="394">
        <v>0.25</v>
      </c>
    </row>
    <row r="36" spans="1:5">
      <c r="B36" s="390" t="s">
        <v>548</v>
      </c>
      <c r="E36" s="394">
        <v>0.26041666666666702</v>
      </c>
    </row>
    <row r="37" spans="1:5">
      <c r="B37" s="390" t="s">
        <v>544</v>
      </c>
      <c r="E37" s="394">
        <v>0.27083333333333398</v>
      </c>
    </row>
    <row r="38" spans="1:5">
      <c r="B38" s="390" t="s">
        <v>545</v>
      </c>
      <c r="E38" s="394">
        <v>0.281250000000001</v>
      </c>
    </row>
    <row r="39" spans="1:5">
      <c r="B39" s="390" t="s">
        <v>546</v>
      </c>
      <c r="E39" s="394">
        <v>0.29166666666666802</v>
      </c>
    </row>
    <row r="40" spans="1:5">
      <c r="B40" s="390" t="s">
        <v>547</v>
      </c>
      <c r="E40" s="394">
        <v>0.30208333333333498</v>
      </c>
    </row>
    <row r="41" spans="1:5">
      <c r="E41" s="394">
        <v>0.312500000000002</v>
      </c>
    </row>
    <row r="42" spans="1:5">
      <c r="A42" t="s">
        <v>561</v>
      </c>
      <c r="B42" t="s">
        <v>211</v>
      </c>
      <c r="E42" s="394">
        <v>0.32291666666666902</v>
      </c>
    </row>
    <row r="43" spans="1:5">
      <c r="B43" t="s">
        <v>566</v>
      </c>
      <c r="E43" s="394">
        <v>0.33333333333333598</v>
      </c>
    </row>
    <row r="44" spans="1:5">
      <c r="B44" t="s">
        <v>553</v>
      </c>
    </row>
    <row r="46" spans="1:5">
      <c r="A46" t="s">
        <v>562</v>
      </c>
      <c r="B46" t="s">
        <v>211</v>
      </c>
    </row>
    <row r="47" spans="1:5">
      <c r="B47" t="s">
        <v>567</v>
      </c>
    </row>
    <row r="48" spans="1:5">
      <c r="B48" t="s">
        <v>553</v>
      </c>
    </row>
    <row r="50" spans="1:2">
      <c r="A50" t="s">
        <v>536</v>
      </c>
      <c r="B50" t="s">
        <v>211</v>
      </c>
    </row>
    <row r="51" spans="1:2">
      <c r="B51" t="s">
        <v>537</v>
      </c>
    </row>
    <row r="52" spans="1:2">
      <c r="B52" t="s">
        <v>538</v>
      </c>
    </row>
    <row r="54" spans="1:2">
      <c r="A54" t="s">
        <v>219</v>
      </c>
      <c r="B54" t="s">
        <v>443</v>
      </c>
    </row>
    <row r="55" spans="1:2">
      <c r="B55" t="s">
        <v>212</v>
      </c>
    </row>
    <row r="56" spans="1:2">
      <c r="B56" t="s">
        <v>213</v>
      </c>
    </row>
    <row r="57" spans="1:2">
      <c r="B57" t="s">
        <v>214</v>
      </c>
    </row>
    <row r="58" spans="1:2">
      <c r="B58" t="s">
        <v>215</v>
      </c>
    </row>
    <row r="59" spans="1:2">
      <c r="B59" t="s">
        <v>216</v>
      </c>
    </row>
    <row r="60" spans="1:2">
      <c r="B60" t="s">
        <v>217</v>
      </c>
    </row>
    <row r="61" spans="1:2">
      <c r="B61" t="s">
        <v>218</v>
      </c>
    </row>
  </sheetData>
  <mergeCells count="1">
    <mergeCell ref="A3:A4"/>
  </mergeCells>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pageSetUpPr fitToPage="1"/>
  </sheetPr>
  <dimension ref="A1:AU40"/>
  <sheetViews>
    <sheetView showGridLines="0" showRowColHeaders="0" zoomScaleSheetLayoutView="75" workbookViewId="0">
      <selection activeCell="L27" sqref="L27:Q27"/>
    </sheetView>
  </sheetViews>
  <sheetFormatPr defaultColWidth="8.75" defaultRowHeight="12"/>
  <cols>
    <col min="1" max="1" width="2.375" style="39" customWidth="1"/>
    <col min="2" max="2" width="4.625" style="39" customWidth="1"/>
    <col min="3" max="3" width="3.625" style="39" customWidth="1"/>
    <col min="4" max="4" width="7.625" style="39" customWidth="1"/>
    <col min="5" max="5" width="10.625" style="39" customWidth="1"/>
    <col min="6" max="6" width="9.125" style="39" customWidth="1"/>
    <col min="7" max="7" width="4.75" style="39" customWidth="1"/>
    <col min="8" max="8" width="8.5" style="39" customWidth="1"/>
    <col min="9" max="9" width="2.625" style="39" customWidth="1"/>
    <col min="10" max="10" width="3.375" style="39" customWidth="1"/>
    <col min="11" max="11" width="5.625" style="39" customWidth="1"/>
    <col min="12" max="16" width="2.75" style="39" customWidth="1"/>
    <col min="17" max="17" width="1.625" style="39" customWidth="1"/>
    <col min="18" max="18" width="2.75" style="39" customWidth="1"/>
    <col min="19" max="19" width="8.75" style="39"/>
    <col min="20" max="20" width="2.375" style="39" customWidth="1"/>
    <col min="21" max="29" width="1.125" style="39" customWidth="1"/>
    <col min="30" max="30" width="2.375" style="39" hidden="1" customWidth="1"/>
    <col min="31" max="36" width="2.375" style="39" customWidth="1"/>
    <col min="37" max="46" width="2.125" style="39" customWidth="1"/>
    <col min="47" max="47" width="8.75" style="39"/>
    <col min="48" max="48" width="1.5" style="39" customWidth="1"/>
    <col min="49" max="16384" width="8.75" style="39"/>
  </cols>
  <sheetData>
    <row r="1" spans="1:47" ht="13.9" customHeight="1" thickBot="1">
      <c r="D1" s="895" t="s">
        <v>74</v>
      </c>
      <c r="E1" s="895"/>
      <c r="F1" s="895"/>
      <c r="G1" s="895"/>
    </row>
    <row r="2" spans="1:47" ht="13.9" customHeight="1">
      <c r="A2" s="896" t="s">
        <v>75</v>
      </c>
      <c r="B2" s="896"/>
      <c r="C2" s="896"/>
      <c r="D2" s="897" t="s">
        <v>76</v>
      </c>
      <c r="E2" s="899">
        <f ca="1">TODAY()</f>
        <v>45759</v>
      </c>
      <c r="F2" s="900"/>
      <c r="G2" s="901"/>
      <c r="H2" s="905" t="s">
        <v>77</v>
      </c>
      <c r="I2" s="906"/>
      <c r="J2" s="906"/>
      <c r="K2" s="906"/>
      <c r="L2" s="906"/>
      <c r="M2" s="906"/>
      <c r="N2" s="906"/>
      <c r="O2" s="906"/>
      <c r="P2" s="906"/>
      <c r="Q2" s="906"/>
      <c r="R2" s="906"/>
      <c r="S2" s="906"/>
      <c r="T2" s="906"/>
      <c r="U2" s="906"/>
      <c r="V2" s="906"/>
      <c r="W2" s="906"/>
      <c r="X2" s="906"/>
      <c r="Y2" s="906"/>
      <c r="Z2" s="906"/>
      <c r="AA2" s="906"/>
      <c r="AB2" s="906"/>
      <c r="AC2" s="906"/>
      <c r="AD2" s="906"/>
      <c r="AE2" s="906"/>
      <c r="AF2" s="906"/>
      <c r="AG2" s="906"/>
      <c r="AH2" s="906"/>
      <c r="AI2" s="906"/>
      <c r="AJ2" s="906"/>
      <c r="AK2" s="906"/>
      <c r="AL2" s="906"/>
      <c r="AM2" s="906"/>
      <c r="AN2" s="906"/>
      <c r="AO2" s="906"/>
      <c r="AP2" s="906"/>
      <c r="AQ2" s="906"/>
      <c r="AR2" s="906"/>
      <c r="AS2" s="906"/>
      <c r="AT2" s="906"/>
    </row>
    <row r="3" spans="1:47" ht="13.9" customHeight="1" thickBot="1">
      <c r="C3" s="40"/>
      <c r="D3" s="898"/>
      <c r="E3" s="902"/>
      <c r="F3" s="903"/>
      <c r="G3" s="904"/>
      <c r="H3" s="905"/>
      <c r="I3" s="906"/>
      <c r="J3" s="906"/>
      <c r="K3" s="906"/>
      <c r="L3" s="906"/>
      <c r="M3" s="906"/>
      <c r="N3" s="906"/>
      <c r="O3" s="906"/>
      <c r="P3" s="906"/>
      <c r="Q3" s="906"/>
      <c r="R3" s="906"/>
      <c r="S3" s="906"/>
      <c r="T3" s="906"/>
      <c r="U3" s="906"/>
      <c r="V3" s="906"/>
      <c r="W3" s="906"/>
      <c r="X3" s="906"/>
      <c r="Y3" s="906"/>
      <c r="Z3" s="906"/>
      <c r="AA3" s="906"/>
      <c r="AB3" s="906"/>
      <c r="AC3" s="906"/>
      <c r="AD3" s="906"/>
      <c r="AE3" s="906"/>
      <c r="AF3" s="906"/>
      <c r="AG3" s="906"/>
      <c r="AH3" s="906"/>
      <c r="AI3" s="906"/>
      <c r="AJ3" s="906"/>
      <c r="AK3" s="906"/>
      <c r="AL3" s="906"/>
      <c r="AM3" s="906"/>
      <c r="AN3" s="906"/>
      <c r="AO3" s="906"/>
      <c r="AP3" s="906"/>
      <c r="AQ3" s="906"/>
      <c r="AR3" s="906"/>
      <c r="AS3" s="906"/>
      <c r="AT3" s="906"/>
    </row>
    <row r="4" spans="1:47" ht="9" customHeight="1">
      <c r="A4" s="907" t="s">
        <v>78</v>
      </c>
      <c r="B4" s="908"/>
      <c r="C4" s="912" t="str">
        <f>'Ⓗ-2演奏利用明細書【単曲】(印刷)'!C4:G6</f>
        <v>第27回全九州カラーガード・パーカッションコンテスト
_x000D_第9回カラーガード全国大会九州予選</v>
      </c>
      <c r="D4" s="913"/>
      <c r="E4" s="913"/>
      <c r="F4" s="913"/>
      <c r="G4" s="914"/>
      <c r="H4" s="918" t="s">
        <v>79</v>
      </c>
      <c r="I4" s="921" t="str">
        <f>'Ⓗ-2演奏利用明細書【単曲】(印刷)'!I4:R6</f>
        <v>唐津市文化体育館</v>
      </c>
      <c r="J4" s="922"/>
      <c r="K4" s="922"/>
      <c r="L4" s="922"/>
      <c r="M4" s="922"/>
      <c r="N4" s="922"/>
      <c r="O4" s="922"/>
      <c r="P4" s="922"/>
      <c r="Q4" s="922"/>
      <c r="R4" s="923"/>
      <c r="S4" s="927" t="s">
        <v>80</v>
      </c>
      <c r="T4" s="927"/>
      <c r="U4" s="928"/>
      <c r="V4" s="882" t="s">
        <v>81</v>
      </c>
      <c r="W4" s="883"/>
      <c r="X4" s="883"/>
      <c r="Y4" s="883"/>
      <c r="Z4" s="883"/>
      <c r="AA4" s="883"/>
      <c r="AB4" s="884"/>
      <c r="AC4" s="884"/>
      <c r="AD4" s="885"/>
      <c r="AE4" s="889" t="s">
        <v>82</v>
      </c>
      <c r="AF4" s="890"/>
      <c r="AG4" s="890"/>
      <c r="AH4" s="890"/>
      <c r="AI4" s="891"/>
      <c r="AJ4" s="931" t="s">
        <v>83</v>
      </c>
      <c r="AK4" s="937"/>
      <c r="AL4" s="938"/>
      <c r="AM4" s="938"/>
      <c r="AN4" s="938"/>
      <c r="AO4" s="938"/>
      <c r="AP4" s="938"/>
      <c r="AQ4" s="938"/>
      <c r="AR4" s="938"/>
      <c r="AS4" s="939"/>
      <c r="AT4" s="41"/>
    </row>
    <row r="5" spans="1:47" ht="9" customHeight="1">
      <c r="A5" s="909"/>
      <c r="B5" s="868"/>
      <c r="C5" s="912"/>
      <c r="D5" s="913"/>
      <c r="E5" s="913"/>
      <c r="F5" s="913"/>
      <c r="G5" s="914"/>
      <c r="H5" s="919"/>
      <c r="I5" s="876"/>
      <c r="J5" s="877"/>
      <c r="K5" s="877"/>
      <c r="L5" s="877"/>
      <c r="M5" s="877"/>
      <c r="N5" s="877"/>
      <c r="O5" s="877"/>
      <c r="P5" s="877"/>
      <c r="Q5" s="877"/>
      <c r="R5" s="878"/>
      <c r="S5" s="929"/>
      <c r="T5" s="929"/>
      <c r="U5" s="930"/>
      <c r="V5" s="886"/>
      <c r="W5" s="887"/>
      <c r="X5" s="887"/>
      <c r="Y5" s="887"/>
      <c r="Z5" s="887"/>
      <c r="AA5" s="887"/>
      <c r="AB5" s="887"/>
      <c r="AC5" s="887"/>
      <c r="AD5" s="888"/>
      <c r="AE5" s="892"/>
      <c r="AF5" s="893"/>
      <c r="AG5" s="893"/>
      <c r="AH5" s="893"/>
      <c r="AI5" s="894"/>
      <c r="AJ5" s="931"/>
      <c r="AK5" s="936"/>
      <c r="AL5" s="940"/>
      <c r="AM5" s="940"/>
      <c r="AN5" s="940"/>
      <c r="AO5" s="940"/>
      <c r="AP5" s="940"/>
      <c r="AQ5" s="940"/>
      <c r="AR5" s="940"/>
      <c r="AS5" s="941"/>
      <c r="AT5" s="41"/>
    </row>
    <row r="6" spans="1:47" ht="9" customHeight="1">
      <c r="A6" s="910"/>
      <c r="B6" s="911"/>
      <c r="C6" s="915"/>
      <c r="D6" s="916"/>
      <c r="E6" s="916"/>
      <c r="F6" s="916"/>
      <c r="G6" s="917"/>
      <c r="H6" s="920"/>
      <c r="I6" s="924"/>
      <c r="J6" s="925"/>
      <c r="K6" s="925"/>
      <c r="L6" s="925"/>
      <c r="M6" s="925"/>
      <c r="N6" s="925"/>
      <c r="O6" s="925"/>
      <c r="P6" s="925"/>
      <c r="Q6" s="925"/>
      <c r="R6" s="926"/>
      <c r="S6" s="927" t="s">
        <v>84</v>
      </c>
      <c r="T6" s="927"/>
      <c r="U6" s="928"/>
      <c r="V6" s="882" t="s">
        <v>85</v>
      </c>
      <c r="W6" s="883"/>
      <c r="X6" s="883"/>
      <c r="Y6" s="883"/>
      <c r="Z6" s="883"/>
      <c r="AA6" s="883"/>
      <c r="AB6" s="883"/>
      <c r="AC6" s="883"/>
      <c r="AD6" s="945"/>
      <c r="AE6" s="949"/>
      <c r="AF6" s="864"/>
      <c r="AG6" s="864"/>
      <c r="AH6" s="864"/>
      <c r="AI6" s="950"/>
      <c r="AJ6" s="931"/>
      <c r="AK6" s="936"/>
      <c r="AL6" s="940"/>
      <c r="AM6" s="940"/>
      <c r="AN6" s="940"/>
      <c r="AO6" s="940"/>
      <c r="AP6" s="940"/>
      <c r="AQ6" s="940"/>
      <c r="AR6" s="940"/>
      <c r="AS6" s="941"/>
      <c r="AT6" s="41"/>
    </row>
    <row r="7" spans="1:47" ht="9" customHeight="1">
      <c r="A7" s="854" t="s">
        <v>86</v>
      </c>
      <c r="B7" s="855"/>
      <c r="C7" s="858" t="str">
        <f>'Ⓗ-2演奏利用明細書【単曲】(印刷)'!C7:E9</f>
        <v>自　２０２５年６月２２日
_x000D_至　２０２５年６月２２日</v>
      </c>
      <c r="D7" s="859"/>
      <c r="E7" s="859"/>
      <c r="F7" s="864">
        <f>'Ⓗ-2演奏利用明細書【単曲】(印刷)'!F7:F9</f>
        <v>1</v>
      </c>
      <c r="G7" s="867" t="s">
        <v>87</v>
      </c>
      <c r="H7" s="870" t="s">
        <v>88</v>
      </c>
      <c r="I7" s="873" t="str">
        <f>'Ⓗ-2演奏利用明細書【単曲】(印刷)'!I7:R9</f>
        <v>九州マーチングバンド協会</v>
      </c>
      <c r="J7" s="874"/>
      <c r="K7" s="874"/>
      <c r="L7" s="874"/>
      <c r="M7" s="874"/>
      <c r="N7" s="874"/>
      <c r="O7" s="874"/>
      <c r="P7" s="874"/>
      <c r="Q7" s="874"/>
      <c r="R7" s="875"/>
      <c r="S7" s="929"/>
      <c r="T7" s="929"/>
      <c r="U7" s="930"/>
      <c r="V7" s="946"/>
      <c r="W7" s="947"/>
      <c r="X7" s="947"/>
      <c r="Y7" s="947"/>
      <c r="Z7" s="947"/>
      <c r="AA7" s="947"/>
      <c r="AB7" s="947"/>
      <c r="AC7" s="947"/>
      <c r="AD7" s="948"/>
      <c r="AE7" s="951"/>
      <c r="AF7" s="865"/>
      <c r="AG7" s="865"/>
      <c r="AH7" s="865"/>
      <c r="AI7" s="952"/>
      <c r="AJ7" s="931"/>
      <c r="AK7" s="936"/>
      <c r="AL7" s="940"/>
      <c r="AM7" s="940"/>
      <c r="AN7" s="940"/>
      <c r="AO7" s="940"/>
      <c r="AP7" s="940"/>
      <c r="AQ7" s="940"/>
      <c r="AR7" s="940"/>
      <c r="AS7" s="941"/>
      <c r="AT7" s="41"/>
    </row>
    <row r="8" spans="1:47" ht="9" customHeight="1">
      <c r="A8" s="854"/>
      <c r="B8" s="855"/>
      <c r="C8" s="860"/>
      <c r="D8" s="861"/>
      <c r="E8" s="861"/>
      <c r="F8" s="865"/>
      <c r="G8" s="868"/>
      <c r="H8" s="871"/>
      <c r="I8" s="876"/>
      <c r="J8" s="877"/>
      <c r="K8" s="877"/>
      <c r="L8" s="877"/>
      <c r="M8" s="877"/>
      <c r="N8" s="877"/>
      <c r="O8" s="877"/>
      <c r="P8" s="877"/>
      <c r="Q8" s="877"/>
      <c r="R8" s="878"/>
      <c r="S8" s="927" t="s">
        <v>89</v>
      </c>
      <c r="T8" s="927"/>
      <c r="U8" s="928"/>
      <c r="V8" s="882" t="s">
        <v>110</v>
      </c>
      <c r="W8" s="883"/>
      <c r="X8" s="883"/>
      <c r="Y8" s="883"/>
      <c r="Z8" s="883"/>
      <c r="AA8" s="883"/>
      <c r="AB8" s="883"/>
      <c r="AC8" s="883"/>
      <c r="AD8" s="945"/>
      <c r="AE8" s="951"/>
      <c r="AF8" s="865"/>
      <c r="AG8" s="865"/>
      <c r="AH8" s="865"/>
      <c r="AI8" s="952"/>
      <c r="AJ8" s="956" t="s">
        <v>90</v>
      </c>
      <c r="AK8" s="936"/>
      <c r="AL8" s="940"/>
      <c r="AM8" s="940"/>
      <c r="AN8" s="940"/>
      <c r="AO8" s="940"/>
      <c r="AP8" s="940"/>
      <c r="AQ8" s="940"/>
      <c r="AR8" s="940"/>
      <c r="AS8" s="941"/>
      <c r="AT8" s="41"/>
    </row>
    <row r="9" spans="1:47" ht="9" customHeight="1" thickBot="1">
      <c r="A9" s="856"/>
      <c r="B9" s="857"/>
      <c r="C9" s="862"/>
      <c r="D9" s="863"/>
      <c r="E9" s="863"/>
      <c r="F9" s="866"/>
      <c r="G9" s="869"/>
      <c r="H9" s="872"/>
      <c r="I9" s="879"/>
      <c r="J9" s="880"/>
      <c r="K9" s="880"/>
      <c r="L9" s="880"/>
      <c r="M9" s="880"/>
      <c r="N9" s="880"/>
      <c r="O9" s="880"/>
      <c r="P9" s="880"/>
      <c r="Q9" s="880"/>
      <c r="R9" s="881"/>
      <c r="S9" s="929"/>
      <c r="T9" s="929"/>
      <c r="U9" s="930"/>
      <c r="V9" s="946"/>
      <c r="W9" s="947"/>
      <c r="X9" s="947"/>
      <c r="Y9" s="947"/>
      <c r="Z9" s="947"/>
      <c r="AA9" s="947"/>
      <c r="AB9" s="947"/>
      <c r="AC9" s="947"/>
      <c r="AD9" s="948"/>
      <c r="AE9" s="953"/>
      <c r="AF9" s="954"/>
      <c r="AG9" s="954"/>
      <c r="AH9" s="954"/>
      <c r="AI9" s="955"/>
      <c r="AJ9" s="957"/>
      <c r="AK9" s="942"/>
      <c r="AL9" s="943"/>
      <c r="AM9" s="943"/>
      <c r="AN9" s="943"/>
      <c r="AO9" s="943"/>
      <c r="AP9" s="943"/>
      <c r="AQ9" s="943"/>
      <c r="AR9" s="943"/>
      <c r="AS9" s="944"/>
      <c r="AT9" s="41"/>
    </row>
    <row r="10" spans="1:47" ht="9" customHeight="1" thickBot="1">
      <c r="A10" s="42"/>
      <c r="B10" s="42"/>
    </row>
    <row r="11" spans="1:47" ht="10.9" customHeight="1" thickTop="1">
      <c r="A11" s="958" t="s">
        <v>91</v>
      </c>
      <c r="B11" s="959"/>
      <c r="C11" s="959"/>
      <c r="D11" s="959"/>
      <c r="E11" s="959"/>
      <c r="F11" s="959"/>
      <c r="G11" s="961" t="s">
        <v>175</v>
      </c>
      <c r="H11" s="959"/>
      <c r="I11" s="962"/>
      <c r="J11" s="959" t="s">
        <v>92</v>
      </c>
      <c r="K11" s="962"/>
      <c r="L11" s="961" t="s">
        <v>176</v>
      </c>
      <c r="M11" s="959"/>
      <c r="N11" s="959"/>
      <c r="O11" s="959"/>
      <c r="P11" s="959"/>
      <c r="Q11" s="962"/>
      <c r="R11" s="963" t="s">
        <v>93</v>
      </c>
      <c r="S11" s="964"/>
      <c r="T11" s="965"/>
      <c r="U11" s="969" t="s">
        <v>94</v>
      </c>
      <c r="V11" s="970"/>
      <c r="W11" s="971"/>
      <c r="X11" s="969" t="s">
        <v>95</v>
      </c>
      <c r="Y11" s="1019"/>
      <c r="Z11" s="1020"/>
      <c r="AA11" s="1132" t="s">
        <v>96</v>
      </c>
      <c r="AB11" s="1132"/>
      <c r="AC11" s="1133"/>
      <c r="AD11" s="1028"/>
      <c r="AE11" s="1013" t="s">
        <v>97</v>
      </c>
      <c r="AF11" s="1014"/>
      <c r="AG11" s="1014"/>
      <c r="AH11" s="1014"/>
      <c r="AI11" s="1014"/>
      <c r="AJ11" s="1015"/>
      <c r="AK11" s="932" t="s">
        <v>98</v>
      </c>
      <c r="AL11" s="933"/>
      <c r="AM11" s="933"/>
      <c r="AN11" s="933"/>
      <c r="AO11" s="933"/>
      <c r="AP11" s="933"/>
      <c r="AQ11" s="933"/>
      <c r="AR11" s="867"/>
      <c r="AS11" s="43"/>
      <c r="AT11" s="936"/>
    </row>
    <row r="12" spans="1:47" ht="10.15" customHeight="1">
      <c r="A12" s="960"/>
      <c r="B12" s="935"/>
      <c r="C12" s="935"/>
      <c r="D12" s="935"/>
      <c r="E12" s="935"/>
      <c r="F12" s="935"/>
      <c r="G12" s="934"/>
      <c r="H12" s="935"/>
      <c r="I12" s="911"/>
      <c r="J12" s="935"/>
      <c r="K12" s="911"/>
      <c r="L12" s="934"/>
      <c r="M12" s="935"/>
      <c r="N12" s="935"/>
      <c r="O12" s="935"/>
      <c r="P12" s="935"/>
      <c r="Q12" s="911"/>
      <c r="R12" s="966"/>
      <c r="S12" s="967"/>
      <c r="T12" s="968"/>
      <c r="U12" s="972"/>
      <c r="V12" s="973"/>
      <c r="W12" s="974"/>
      <c r="X12" s="1021"/>
      <c r="Y12" s="1022"/>
      <c r="Z12" s="1023"/>
      <c r="AA12" s="1134"/>
      <c r="AB12" s="1134"/>
      <c r="AC12" s="1135"/>
      <c r="AD12" s="1029"/>
      <c r="AE12" s="1016"/>
      <c r="AF12" s="1017"/>
      <c r="AG12" s="1017"/>
      <c r="AH12" s="1017"/>
      <c r="AI12" s="1017"/>
      <c r="AJ12" s="1018"/>
      <c r="AK12" s="934"/>
      <c r="AL12" s="935"/>
      <c r="AM12" s="935"/>
      <c r="AN12" s="935"/>
      <c r="AO12" s="935"/>
      <c r="AP12" s="935"/>
      <c r="AQ12" s="935"/>
      <c r="AR12" s="911"/>
      <c r="AS12" s="44"/>
      <c r="AT12" s="936"/>
    </row>
    <row r="13" spans="1:47" ht="19.5" customHeight="1">
      <c r="A13" s="995">
        <v>1</v>
      </c>
      <c r="B13" s="1129"/>
      <c r="C13" s="1130"/>
      <c r="D13" s="1130"/>
      <c r="E13" s="1130"/>
      <c r="F13" s="1131"/>
      <c r="G13" s="999"/>
      <c r="H13" s="1000"/>
      <c r="I13" s="1001"/>
      <c r="J13" s="1002" t="s">
        <v>99</v>
      </c>
      <c r="K13" s="45" t="s">
        <v>100</v>
      </c>
      <c r="L13" s="1111"/>
      <c r="M13" s="1112"/>
      <c r="N13" s="1112"/>
      <c r="O13" s="1112"/>
      <c r="P13" s="1112"/>
      <c r="Q13" s="1113"/>
      <c r="R13" s="1007" t="str">
        <f>IF('1.【参加申込入力シート】'!D11="","",'1.【参加申込入力シート】'!D11)</f>
        <v/>
      </c>
      <c r="S13" s="1008"/>
      <c r="T13" s="1009"/>
      <c r="U13" s="977"/>
      <c r="V13" s="978"/>
      <c r="W13" s="979"/>
      <c r="X13" s="1102" t="s">
        <v>81</v>
      </c>
      <c r="Y13" s="1103"/>
      <c r="Z13" s="1104"/>
      <c r="AA13" s="984" t="s">
        <v>81</v>
      </c>
      <c r="AB13" s="984"/>
      <c r="AC13" s="989"/>
      <c r="AD13" s="46"/>
      <c r="AE13" s="991"/>
      <c r="AF13" s="975"/>
      <c r="AG13" s="993"/>
      <c r="AH13" s="1048"/>
      <c r="AI13" s="975"/>
      <c r="AJ13" s="993"/>
      <c r="AK13" s="991"/>
      <c r="AL13" s="975"/>
      <c r="AM13" s="975"/>
      <c r="AN13" s="975"/>
      <c r="AO13" s="975"/>
      <c r="AP13" s="975"/>
      <c r="AQ13" s="975"/>
      <c r="AR13" s="993"/>
      <c r="AS13" s="1046"/>
      <c r="AT13" s="936"/>
    </row>
    <row r="14" spans="1:47" ht="19.5" customHeight="1">
      <c r="A14" s="995"/>
      <c r="B14" s="1126"/>
      <c r="C14" s="1127"/>
      <c r="D14" s="1127"/>
      <c r="E14" s="1127"/>
      <c r="F14" s="1128"/>
      <c r="G14" s="1033"/>
      <c r="H14" s="1034"/>
      <c r="I14" s="1035"/>
      <c r="J14" s="1003"/>
      <c r="K14" s="47" t="s">
        <v>101</v>
      </c>
      <c r="L14" s="1108"/>
      <c r="M14" s="1109"/>
      <c r="N14" s="1109"/>
      <c r="O14" s="1109"/>
      <c r="P14" s="1109"/>
      <c r="Q14" s="1110"/>
      <c r="R14" s="1010"/>
      <c r="S14" s="1011"/>
      <c r="T14" s="1012"/>
      <c r="U14" s="980"/>
      <c r="V14" s="981"/>
      <c r="W14" s="982"/>
      <c r="X14" s="1123"/>
      <c r="Y14" s="1124"/>
      <c r="Z14" s="1125"/>
      <c r="AA14" s="987"/>
      <c r="AB14" s="987"/>
      <c r="AC14" s="990"/>
      <c r="AD14" s="48"/>
      <c r="AE14" s="992"/>
      <c r="AF14" s="976"/>
      <c r="AG14" s="994"/>
      <c r="AH14" s="1049"/>
      <c r="AI14" s="976"/>
      <c r="AJ14" s="994"/>
      <c r="AK14" s="992"/>
      <c r="AL14" s="976"/>
      <c r="AM14" s="976"/>
      <c r="AN14" s="976"/>
      <c r="AO14" s="976"/>
      <c r="AP14" s="976"/>
      <c r="AQ14" s="976"/>
      <c r="AR14" s="994"/>
      <c r="AS14" s="1047"/>
      <c r="AT14" s="936"/>
    </row>
    <row r="15" spans="1:47" ht="19.5" customHeight="1">
      <c r="A15" s="1039">
        <v>2</v>
      </c>
      <c r="B15" s="1129"/>
      <c r="C15" s="1130"/>
      <c r="D15" s="1130"/>
      <c r="E15" s="1130"/>
      <c r="F15" s="1131"/>
      <c r="G15" s="999"/>
      <c r="H15" s="1000"/>
      <c r="I15" s="1001"/>
      <c r="J15" s="1002" t="s">
        <v>99</v>
      </c>
      <c r="K15" s="45" t="s">
        <v>100</v>
      </c>
      <c r="L15" s="1111"/>
      <c r="M15" s="1112"/>
      <c r="N15" s="1112"/>
      <c r="O15" s="1112"/>
      <c r="P15" s="1112"/>
      <c r="Q15" s="1113"/>
      <c r="R15" s="1114"/>
      <c r="S15" s="1115"/>
      <c r="T15" s="1116"/>
      <c r="U15" s="977"/>
      <c r="V15" s="978"/>
      <c r="W15" s="978"/>
      <c r="X15" s="1102" t="s">
        <v>81</v>
      </c>
      <c r="Y15" s="1103"/>
      <c r="Z15" s="1104"/>
      <c r="AA15" s="984" t="s">
        <v>81</v>
      </c>
      <c r="AB15" s="984"/>
      <c r="AC15" s="989"/>
      <c r="AD15" s="46"/>
      <c r="AE15" s="991"/>
      <c r="AF15" s="975"/>
      <c r="AG15" s="993"/>
      <c r="AH15" s="1048"/>
      <c r="AI15" s="975"/>
      <c r="AJ15" s="993"/>
      <c r="AK15" s="937"/>
      <c r="AL15" s="1050"/>
      <c r="AM15" s="1050"/>
      <c r="AN15" s="1050"/>
      <c r="AO15" s="1050"/>
      <c r="AP15" s="975"/>
      <c r="AQ15" s="1048"/>
      <c r="AR15" s="993"/>
      <c r="AS15" s="1046"/>
      <c r="AT15" s="936"/>
    </row>
    <row r="16" spans="1:47" ht="19.5" customHeight="1">
      <c r="A16" s="995"/>
      <c r="B16" s="1126"/>
      <c r="C16" s="1127"/>
      <c r="D16" s="1127"/>
      <c r="E16" s="1127"/>
      <c r="F16" s="1128"/>
      <c r="G16" s="1033"/>
      <c r="H16" s="1034"/>
      <c r="I16" s="1035"/>
      <c r="J16" s="1003"/>
      <c r="K16" s="47" t="s">
        <v>101</v>
      </c>
      <c r="L16" s="1108"/>
      <c r="M16" s="1109"/>
      <c r="N16" s="1109"/>
      <c r="O16" s="1109"/>
      <c r="P16" s="1109"/>
      <c r="Q16" s="1110"/>
      <c r="R16" s="1120"/>
      <c r="S16" s="1121"/>
      <c r="T16" s="1122"/>
      <c r="U16" s="980"/>
      <c r="V16" s="981"/>
      <c r="W16" s="981"/>
      <c r="X16" s="1123"/>
      <c r="Y16" s="1124"/>
      <c r="Z16" s="1125"/>
      <c r="AA16" s="987"/>
      <c r="AB16" s="987"/>
      <c r="AC16" s="990"/>
      <c r="AD16" s="48"/>
      <c r="AE16" s="992"/>
      <c r="AF16" s="976"/>
      <c r="AG16" s="994"/>
      <c r="AH16" s="1049"/>
      <c r="AI16" s="976"/>
      <c r="AJ16" s="994"/>
      <c r="AK16" s="942"/>
      <c r="AL16" s="1051"/>
      <c r="AM16" s="1051"/>
      <c r="AN16" s="1051"/>
      <c r="AO16" s="1051"/>
      <c r="AP16" s="976"/>
      <c r="AQ16" s="1049"/>
      <c r="AR16" s="994"/>
      <c r="AS16" s="1047"/>
      <c r="AT16" s="936"/>
      <c r="AU16" s="49"/>
    </row>
    <row r="17" spans="1:47" ht="19.5" customHeight="1">
      <c r="A17" s="995">
        <v>3</v>
      </c>
      <c r="B17" s="1129"/>
      <c r="C17" s="1130"/>
      <c r="D17" s="1130"/>
      <c r="E17" s="1130"/>
      <c r="F17" s="1131"/>
      <c r="G17" s="999"/>
      <c r="H17" s="1000"/>
      <c r="I17" s="1001"/>
      <c r="J17" s="1002" t="s">
        <v>99</v>
      </c>
      <c r="K17" s="45" t="s">
        <v>100</v>
      </c>
      <c r="L17" s="1111"/>
      <c r="M17" s="1112"/>
      <c r="N17" s="1112"/>
      <c r="O17" s="1112"/>
      <c r="P17" s="1112"/>
      <c r="Q17" s="1113"/>
      <c r="R17" s="1114"/>
      <c r="S17" s="1115"/>
      <c r="T17" s="1116"/>
      <c r="U17" s="977"/>
      <c r="V17" s="978"/>
      <c r="W17" s="978"/>
      <c r="X17" s="1102" t="s">
        <v>81</v>
      </c>
      <c r="Y17" s="1103"/>
      <c r="Z17" s="1104"/>
      <c r="AA17" s="984" t="s">
        <v>81</v>
      </c>
      <c r="AB17" s="984"/>
      <c r="AC17" s="989"/>
      <c r="AD17" s="46"/>
      <c r="AE17" s="991"/>
      <c r="AF17" s="975"/>
      <c r="AG17" s="993"/>
      <c r="AH17" s="1048"/>
      <c r="AI17" s="975"/>
      <c r="AJ17" s="993"/>
      <c r="AK17" s="937"/>
      <c r="AL17" s="1050"/>
      <c r="AM17" s="1050"/>
      <c r="AN17" s="1050"/>
      <c r="AO17" s="1050"/>
      <c r="AP17" s="975"/>
      <c r="AQ17" s="1048"/>
      <c r="AR17" s="993"/>
      <c r="AS17" s="1046"/>
      <c r="AT17" s="936"/>
    </row>
    <row r="18" spans="1:47" ht="19.5" customHeight="1">
      <c r="A18" s="995"/>
      <c r="B18" s="1126"/>
      <c r="C18" s="1127"/>
      <c r="D18" s="1127"/>
      <c r="E18" s="1127"/>
      <c r="F18" s="1128"/>
      <c r="G18" s="1033"/>
      <c r="H18" s="1034"/>
      <c r="I18" s="1035"/>
      <c r="J18" s="1003"/>
      <c r="K18" s="47" t="s">
        <v>101</v>
      </c>
      <c r="L18" s="1108"/>
      <c r="M18" s="1109"/>
      <c r="N18" s="1109"/>
      <c r="O18" s="1109"/>
      <c r="P18" s="1109"/>
      <c r="Q18" s="1110"/>
      <c r="R18" s="1120"/>
      <c r="S18" s="1121"/>
      <c r="T18" s="1122"/>
      <c r="U18" s="980"/>
      <c r="V18" s="981"/>
      <c r="W18" s="981"/>
      <c r="X18" s="1123"/>
      <c r="Y18" s="1124"/>
      <c r="Z18" s="1125"/>
      <c r="AA18" s="987"/>
      <c r="AB18" s="987"/>
      <c r="AC18" s="990"/>
      <c r="AD18" s="48"/>
      <c r="AE18" s="992"/>
      <c r="AF18" s="976"/>
      <c r="AG18" s="994"/>
      <c r="AH18" s="1049"/>
      <c r="AI18" s="976"/>
      <c r="AJ18" s="994"/>
      <c r="AK18" s="942"/>
      <c r="AL18" s="1051"/>
      <c r="AM18" s="1051"/>
      <c r="AN18" s="1051"/>
      <c r="AO18" s="1051"/>
      <c r="AP18" s="976"/>
      <c r="AQ18" s="1049"/>
      <c r="AR18" s="994"/>
      <c r="AS18" s="1047"/>
      <c r="AT18" s="936"/>
    </row>
    <row r="19" spans="1:47" ht="19.5" customHeight="1">
      <c r="A19" s="995">
        <v>4</v>
      </c>
      <c r="B19" s="1111"/>
      <c r="C19" s="1112"/>
      <c r="D19" s="1112"/>
      <c r="E19" s="1112"/>
      <c r="F19" s="1113"/>
      <c r="G19" s="999"/>
      <c r="H19" s="1000"/>
      <c r="I19" s="1001"/>
      <c r="J19" s="1002" t="s">
        <v>99</v>
      </c>
      <c r="K19" s="45" t="s">
        <v>100</v>
      </c>
      <c r="L19" s="1111"/>
      <c r="M19" s="1112"/>
      <c r="N19" s="1112"/>
      <c r="O19" s="1112"/>
      <c r="P19" s="1112"/>
      <c r="Q19" s="1113"/>
      <c r="R19" s="1114"/>
      <c r="S19" s="1115"/>
      <c r="T19" s="1116"/>
      <c r="U19" s="977"/>
      <c r="V19" s="978"/>
      <c r="W19" s="978"/>
      <c r="X19" s="1102" t="s">
        <v>81</v>
      </c>
      <c r="Y19" s="1103"/>
      <c r="Z19" s="1104"/>
      <c r="AA19" s="984" t="s">
        <v>81</v>
      </c>
      <c r="AB19" s="984"/>
      <c r="AC19" s="989"/>
      <c r="AD19" s="46"/>
      <c r="AE19" s="991"/>
      <c r="AF19" s="975"/>
      <c r="AG19" s="993"/>
      <c r="AH19" s="1048"/>
      <c r="AI19" s="975"/>
      <c r="AJ19" s="993"/>
      <c r="AK19" s="937"/>
      <c r="AL19" s="1050"/>
      <c r="AM19" s="1050"/>
      <c r="AN19" s="1050"/>
      <c r="AO19" s="1050"/>
      <c r="AP19" s="975"/>
      <c r="AQ19" s="1048"/>
      <c r="AR19" s="993"/>
      <c r="AS19" s="1046"/>
      <c r="AT19" s="936"/>
    </row>
    <row r="20" spans="1:47" ht="19.5" customHeight="1">
      <c r="A20" s="995"/>
      <c r="B20" s="1108"/>
      <c r="C20" s="1109"/>
      <c r="D20" s="1109"/>
      <c r="E20" s="1109"/>
      <c r="F20" s="1110"/>
      <c r="G20" s="1033"/>
      <c r="H20" s="1034"/>
      <c r="I20" s="1035"/>
      <c r="J20" s="1003"/>
      <c r="K20" s="47" t="s">
        <v>101</v>
      </c>
      <c r="L20" s="1108"/>
      <c r="M20" s="1109"/>
      <c r="N20" s="1109"/>
      <c r="O20" s="1109"/>
      <c r="P20" s="1109"/>
      <c r="Q20" s="1110"/>
      <c r="R20" s="1120"/>
      <c r="S20" s="1121"/>
      <c r="T20" s="1122"/>
      <c r="U20" s="980"/>
      <c r="V20" s="981"/>
      <c r="W20" s="981"/>
      <c r="X20" s="1123"/>
      <c r="Y20" s="1124"/>
      <c r="Z20" s="1125"/>
      <c r="AA20" s="987"/>
      <c r="AB20" s="987"/>
      <c r="AC20" s="990"/>
      <c r="AD20" s="48"/>
      <c r="AE20" s="992"/>
      <c r="AF20" s="976"/>
      <c r="AG20" s="994"/>
      <c r="AH20" s="1049"/>
      <c r="AI20" s="976"/>
      <c r="AJ20" s="994"/>
      <c r="AK20" s="942"/>
      <c r="AL20" s="1051"/>
      <c r="AM20" s="1051"/>
      <c r="AN20" s="1051"/>
      <c r="AO20" s="1051"/>
      <c r="AP20" s="976"/>
      <c r="AQ20" s="1049"/>
      <c r="AR20" s="994"/>
      <c r="AS20" s="1047"/>
      <c r="AT20" s="936"/>
    </row>
    <row r="21" spans="1:47" ht="19.5" customHeight="1">
      <c r="A21" s="995">
        <v>5</v>
      </c>
      <c r="B21" s="1111"/>
      <c r="C21" s="1112"/>
      <c r="D21" s="1112"/>
      <c r="E21" s="1112"/>
      <c r="F21" s="1113"/>
      <c r="G21" s="999"/>
      <c r="H21" s="1000"/>
      <c r="I21" s="1001"/>
      <c r="J21" s="1002" t="s">
        <v>99</v>
      </c>
      <c r="K21" s="45" t="s">
        <v>100</v>
      </c>
      <c r="L21" s="1111"/>
      <c r="M21" s="1112"/>
      <c r="N21" s="1112"/>
      <c r="O21" s="1112"/>
      <c r="P21" s="1112"/>
      <c r="Q21" s="1113"/>
      <c r="R21" s="1114"/>
      <c r="S21" s="1115"/>
      <c r="T21" s="1116"/>
      <c r="U21" s="977"/>
      <c r="V21" s="978"/>
      <c r="W21" s="978"/>
      <c r="X21" s="1102" t="s">
        <v>81</v>
      </c>
      <c r="Y21" s="1103"/>
      <c r="Z21" s="1104"/>
      <c r="AA21" s="984" t="s">
        <v>81</v>
      </c>
      <c r="AB21" s="984"/>
      <c r="AC21" s="989"/>
      <c r="AD21" s="46"/>
      <c r="AE21" s="991"/>
      <c r="AF21" s="975"/>
      <c r="AG21" s="993"/>
      <c r="AH21" s="1048"/>
      <c r="AI21" s="975"/>
      <c r="AJ21" s="993"/>
      <c r="AK21" s="937"/>
      <c r="AL21" s="1050"/>
      <c r="AM21" s="1050"/>
      <c r="AN21" s="1050"/>
      <c r="AO21" s="1050"/>
      <c r="AP21" s="975"/>
      <c r="AQ21" s="1048"/>
      <c r="AR21" s="993"/>
      <c r="AS21" s="1046"/>
      <c r="AT21" s="936"/>
    </row>
    <row r="22" spans="1:47" ht="19.5" customHeight="1">
      <c r="A22" s="995"/>
      <c r="B22" s="1108"/>
      <c r="C22" s="1109"/>
      <c r="D22" s="1109"/>
      <c r="E22" s="1109"/>
      <c r="F22" s="1110"/>
      <c r="G22" s="1033"/>
      <c r="H22" s="1034"/>
      <c r="I22" s="1035"/>
      <c r="J22" s="1003"/>
      <c r="K22" s="47" t="s">
        <v>101</v>
      </c>
      <c r="L22" s="1108"/>
      <c r="M22" s="1109"/>
      <c r="N22" s="1109"/>
      <c r="O22" s="1109"/>
      <c r="P22" s="1109"/>
      <c r="Q22" s="1110"/>
      <c r="R22" s="1120"/>
      <c r="S22" s="1121"/>
      <c r="T22" s="1122"/>
      <c r="U22" s="980"/>
      <c r="V22" s="981"/>
      <c r="W22" s="981"/>
      <c r="X22" s="1123"/>
      <c r="Y22" s="1124"/>
      <c r="Z22" s="1125"/>
      <c r="AA22" s="987"/>
      <c r="AB22" s="987"/>
      <c r="AC22" s="990"/>
      <c r="AD22" s="48"/>
      <c r="AE22" s="992"/>
      <c r="AF22" s="976"/>
      <c r="AG22" s="994"/>
      <c r="AH22" s="1049"/>
      <c r="AI22" s="976"/>
      <c r="AJ22" s="994"/>
      <c r="AK22" s="942"/>
      <c r="AL22" s="1051"/>
      <c r="AM22" s="1051"/>
      <c r="AN22" s="1051"/>
      <c r="AO22" s="1051"/>
      <c r="AP22" s="976"/>
      <c r="AQ22" s="1049"/>
      <c r="AR22" s="994"/>
      <c r="AS22" s="1047"/>
      <c r="AT22" s="936"/>
    </row>
    <row r="23" spans="1:47" ht="19.5" customHeight="1">
      <c r="A23" s="995">
        <v>6</v>
      </c>
      <c r="B23" s="1111"/>
      <c r="C23" s="1112"/>
      <c r="D23" s="1112"/>
      <c r="E23" s="1112"/>
      <c r="F23" s="1113"/>
      <c r="G23" s="999"/>
      <c r="H23" s="1000"/>
      <c r="I23" s="1001"/>
      <c r="J23" s="1002" t="s">
        <v>99</v>
      </c>
      <c r="K23" s="45" t="s">
        <v>100</v>
      </c>
      <c r="L23" s="1111"/>
      <c r="M23" s="1112"/>
      <c r="N23" s="1112"/>
      <c r="O23" s="1112"/>
      <c r="P23" s="1112"/>
      <c r="Q23" s="1113"/>
      <c r="R23" s="1114"/>
      <c r="S23" s="1115"/>
      <c r="T23" s="1116"/>
      <c r="U23" s="977"/>
      <c r="V23" s="978"/>
      <c r="W23" s="978"/>
      <c r="X23" s="1102" t="s">
        <v>81</v>
      </c>
      <c r="Y23" s="1103"/>
      <c r="Z23" s="1104"/>
      <c r="AA23" s="984" t="s">
        <v>81</v>
      </c>
      <c r="AB23" s="984"/>
      <c r="AC23" s="989"/>
      <c r="AD23" s="46"/>
      <c r="AE23" s="991"/>
      <c r="AF23" s="975"/>
      <c r="AG23" s="993"/>
      <c r="AH23" s="1048"/>
      <c r="AI23" s="975"/>
      <c r="AJ23" s="993"/>
      <c r="AK23" s="937"/>
      <c r="AL23" s="1050"/>
      <c r="AM23" s="1050"/>
      <c r="AN23" s="1050"/>
      <c r="AO23" s="1050"/>
      <c r="AP23" s="975"/>
      <c r="AQ23" s="1048"/>
      <c r="AR23" s="993"/>
      <c r="AS23" s="1046"/>
      <c r="AT23" s="936"/>
    </row>
    <row r="24" spans="1:47" ht="19.5" customHeight="1">
      <c r="A24" s="995"/>
      <c r="B24" s="1108"/>
      <c r="C24" s="1109"/>
      <c r="D24" s="1109"/>
      <c r="E24" s="1109"/>
      <c r="F24" s="1110"/>
      <c r="G24" s="1033"/>
      <c r="H24" s="1034"/>
      <c r="I24" s="1035"/>
      <c r="J24" s="1003"/>
      <c r="K24" s="47" t="s">
        <v>101</v>
      </c>
      <c r="L24" s="1108"/>
      <c r="M24" s="1109"/>
      <c r="N24" s="1109"/>
      <c r="O24" s="1109"/>
      <c r="P24" s="1109"/>
      <c r="Q24" s="1110"/>
      <c r="R24" s="1120"/>
      <c r="S24" s="1121"/>
      <c r="T24" s="1122"/>
      <c r="U24" s="980"/>
      <c r="V24" s="981"/>
      <c r="W24" s="981"/>
      <c r="X24" s="1123"/>
      <c r="Y24" s="1124"/>
      <c r="Z24" s="1125"/>
      <c r="AA24" s="987"/>
      <c r="AB24" s="987"/>
      <c r="AC24" s="990"/>
      <c r="AD24" s="48"/>
      <c r="AE24" s="992"/>
      <c r="AF24" s="976"/>
      <c r="AG24" s="994"/>
      <c r="AH24" s="1049"/>
      <c r="AI24" s="976"/>
      <c r="AJ24" s="994"/>
      <c r="AK24" s="942"/>
      <c r="AL24" s="1051"/>
      <c r="AM24" s="1051"/>
      <c r="AN24" s="1051"/>
      <c r="AO24" s="1051"/>
      <c r="AP24" s="976"/>
      <c r="AQ24" s="1049"/>
      <c r="AR24" s="994"/>
      <c r="AS24" s="1047"/>
      <c r="AT24" s="936"/>
      <c r="AU24" s="50"/>
    </row>
    <row r="25" spans="1:47" ht="19.5" customHeight="1">
      <c r="A25" s="995">
        <v>7</v>
      </c>
      <c r="B25" s="1111"/>
      <c r="C25" s="1112"/>
      <c r="D25" s="1112"/>
      <c r="E25" s="1112"/>
      <c r="F25" s="1113"/>
      <c r="G25" s="999"/>
      <c r="H25" s="1000"/>
      <c r="I25" s="1001"/>
      <c r="J25" s="1002" t="s">
        <v>99</v>
      </c>
      <c r="K25" s="45" t="s">
        <v>100</v>
      </c>
      <c r="L25" s="1111"/>
      <c r="M25" s="1112"/>
      <c r="N25" s="1112"/>
      <c r="O25" s="1112"/>
      <c r="P25" s="1112"/>
      <c r="Q25" s="1113"/>
      <c r="R25" s="1114"/>
      <c r="S25" s="1115"/>
      <c r="T25" s="1116"/>
      <c r="U25" s="977"/>
      <c r="V25" s="978"/>
      <c r="W25" s="978"/>
      <c r="X25" s="1102" t="s">
        <v>81</v>
      </c>
      <c r="Y25" s="1103"/>
      <c r="Z25" s="1104"/>
      <c r="AA25" s="984" t="s">
        <v>81</v>
      </c>
      <c r="AB25" s="984"/>
      <c r="AC25" s="989"/>
      <c r="AD25" s="46"/>
      <c r="AE25" s="991"/>
      <c r="AF25" s="975"/>
      <c r="AG25" s="993"/>
      <c r="AH25" s="1048"/>
      <c r="AI25" s="975"/>
      <c r="AJ25" s="993"/>
      <c r="AK25" s="937"/>
      <c r="AL25" s="1050"/>
      <c r="AM25" s="1050"/>
      <c r="AN25" s="1050"/>
      <c r="AO25" s="1050"/>
      <c r="AP25" s="975"/>
      <c r="AQ25" s="1048"/>
      <c r="AR25" s="993"/>
      <c r="AS25" s="1046"/>
      <c r="AT25" s="936"/>
    </row>
    <row r="26" spans="1:47" ht="19.5" customHeight="1">
      <c r="A26" s="995"/>
      <c r="B26" s="1108"/>
      <c r="C26" s="1109"/>
      <c r="D26" s="1109"/>
      <c r="E26" s="1109"/>
      <c r="F26" s="1110"/>
      <c r="G26" s="1033"/>
      <c r="H26" s="1034"/>
      <c r="I26" s="1035"/>
      <c r="J26" s="1003"/>
      <c r="K26" s="47" t="s">
        <v>101</v>
      </c>
      <c r="L26" s="1108"/>
      <c r="M26" s="1109"/>
      <c r="N26" s="1109"/>
      <c r="O26" s="1109"/>
      <c r="P26" s="1109"/>
      <c r="Q26" s="1110"/>
      <c r="R26" s="1120"/>
      <c r="S26" s="1121"/>
      <c r="T26" s="1122"/>
      <c r="U26" s="980"/>
      <c r="V26" s="981"/>
      <c r="W26" s="981"/>
      <c r="X26" s="1123"/>
      <c r="Y26" s="1124"/>
      <c r="Z26" s="1125"/>
      <c r="AA26" s="987"/>
      <c r="AB26" s="987"/>
      <c r="AC26" s="990"/>
      <c r="AD26" s="48"/>
      <c r="AE26" s="992"/>
      <c r="AF26" s="976"/>
      <c r="AG26" s="994"/>
      <c r="AH26" s="1049"/>
      <c r="AI26" s="976"/>
      <c r="AJ26" s="994"/>
      <c r="AK26" s="942"/>
      <c r="AL26" s="1051"/>
      <c r="AM26" s="1051"/>
      <c r="AN26" s="1051"/>
      <c r="AO26" s="1051"/>
      <c r="AP26" s="976"/>
      <c r="AQ26" s="1049"/>
      <c r="AR26" s="994"/>
      <c r="AS26" s="1047"/>
      <c r="AT26" s="936"/>
    </row>
    <row r="27" spans="1:47" ht="19.5" customHeight="1">
      <c r="A27" s="995">
        <v>8</v>
      </c>
      <c r="B27" s="1111"/>
      <c r="C27" s="1112"/>
      <c r="D27" s="1112"/>
      <c r="E27" s="1112"/>
      <c r="F27" s="1113"/>
      <c r="G27" s="999"/>
      <c r="H27" s="1000"/>
      <c r="I27" s="1001"/>
      <c r="J27" s="1002" t="s">
        <v>99</v>
      </c>
      <c r="K27" s="45" t="s">
        <v>100</v>
      </c>
      <c r="L27" s="1111"/>
      <c r="M27" s="1112"/>
      <c r="N27" s="1112"/>
      <c r="O27" s="1112"/>
      <c r="P27" s="1112"/>
      <c r="Q27" s="1113"/>
      <c r="R27" s="1114"/>
      <c r="S27" s="1115"/>
      <c r="T27" s="1116"/>
      <c r="U27" s="977"/>
      <c r="V27" s="978"/>
      <c r="W27" s="979"/>
      <c r="X27" s="1102" t="s">
        <v>81</v>
      </c>
      <c r="Y27" s="1103"/>
      <c r="Z27" s="1104"/>
      <c r="AA27" s="984" t="s">
        <v>81</v>
      </c>
      <c r="AB27" s="984"/>
      <c r="AC27" s="989"/>
      <c r="AD27" s="46"/>
      <c r="AE27" s="991"/>
      <c r="AF27" s="975"/>
      <c r="AG27" s="993"/>
      <c r="AH27" s="1048"/>
      <c r="AI27" s="975"/>
      <c r="AJ27" s="993"/>
      <c r="AK27" s="937"/>
      <c r="AL27" s="1050"/>
      <c r="AM27" s="1050"/>
      <c r="AN27" s="1050"/>
      <c r="AO27" s="1050"/>
      <c r="AP27" s="975"/>
      <c r="AQ27" s="1048"/>
      <c r="AR27" s="993"/>
      <c r="AS27" s="1046"/>
      <c r="AT27" s="936"/>
    </row>
    <row r="28" spans="1:47" ht="19.5" customHeight="1">
      <c r="A28" s="995"/>
      <c r="B28" s="1108"/>
      <c r="C28" s="1109"/>
      <c r="D28" s="1109"/>
      <c r="E28" s="1109"/>
      <c r="F28" s="1110"/>
      <c r="G28" s="1033"/>
      <c r="H28" s="1034"/>
      <c r="I28" s="1035"/>
      <c r="J28" s="1003"/>
      <c r="K28" s="47" t="s">
        <v>101</v>
      </c>
      <c r="L28" s="1108"/>
      <c r="M28" s="1109"/>
      <c r="N28" s="1109"/>
      <c r="O28" s="1109"/>
      <c r="P28" s="1109"/>
      <c r="Q28" s="1110"/>
      <c r="R28" s="1120"/>
      <c r="S28" s="1121"/>
      <c r="T28" s="1122"/>
      <c r="U28" s="980"/>
      <c r="V28" s="981"/>
      <c r="W28" s="982"/>
      <c r="X28" s="1123"/>
      <c r="Y28" s="1124"/>
      <c r="Z28" s="1125"/>
      <c r="AA28" s="987"/>
      <c r="AB28" s="987"/>
      <c r="AC28" s="990"/>
      <c r="AD28" s="48"/>
      <c r="AE28" s="992"/>
      <c r="AF28" s="976"/>
      <c r="AG28" s="994"/>
      <c r="AH28" s="1049"/>
      <c r="AI28" s="976"/>
      <c r="AJ28" s="994"/>
      <c r="AK28" s="942"/>
      <c r="AL28" s="1051"/>
      <c r="AM28" s="1051"/>
      <c r="AN28" s="1051"/>
      <c r="AO28" s="1051"/>
      <c r="AP28" s="976"/>
      <c r="AQ28" s="1049"/>
      <c r="AR28" s="994"/>
      <c r="AS28" s="1047"/>
      <c r="AT28" s="936"/>
    </row>
    <row r="29" spans="1:47" ht="19.5" customHeight="1">
      <c r="A29" s="995">
        <v>9</v>
      </c>
      <c r="B29" s="1111"/>
      <c r="C29" s="1112"/>
      <c r="D29" s="1112"/>
      <c r="E29" s="1112"/>
      <c r="F29" s="1113"/>
      <c r="G29" s="999"/>
      <c r="H29" s="1000"/>
      <c r="I29" s="1001"/>
      <c r="J29" s="1002" t="s">
        <v>99</v>
      </c>
      <c r="K29" s="45" t="s">
        <v>100</v>
      </c>
      <c r="L29" s="1111"/>
      <c r="M29" s="1112"/>
      <c r="N29" s="1112"/>
      <c r="O29" s="1112"/>
      <c r="P29" s="1112"/>
      <c r="Q29" s="1113"/>
      <c r="R29" s="1114"/>
      <c r="S29" s="1115"/>
      <c r="T29" s="1116"/>
      <c r="U29" s="977"/>
      <c r="V29" s="978"/>
      <c r="W29" s="979"/>
      <c r="X29" s="1102" t="s">
        <v>81</v>
      </c>
      <c r="Y29" s="1103"/>
      <c r="Z29" s="1104"/>
      <c r="AA29" s="984" t="s">
        <v>81</v>
      </c>
      <c r="AB29" s="984"/>
      <c r="AC29" s="989"/>
      <c r="AD29" s="46"/>
      <c r="AE29" s="991"/>
      <c r="AF29" s="975"/>
      <c r="AG29" s="993"/>
      <c r="AH29" s="1048"/>
      <c r="AI29" s="975"/>
      <c r="AJ29" s="993"/>
      <c r="AK29" s="937"/>
      <c r="AL29" s="1050"/>
      <c r="AM29" s="1050"/>
      <c r="AN29" s="1050"/>
      <c r="AO29" s="1050"/>
      <c r="AP29" s="975"/>
      <c r="AQ29" s="1048"/>
      <c r="AR29" s="993"/>
      <c r="AS29" s="1046"/>
      <c r="AT29" s="936"/>
    </row>
    <row r="30" spans="1:47" ht="19.5" customHeight="1">
      <c r="A30" s="995"/>
      <c r="B30" s="1108"/>
      <c r="C30" s="1109"/>
      <c r="D30" s="1109"/>
      <c r="E30" s="1109"/>
      <c r="F30" s="1110"/>
      <c r="G30" s="1033"/>
      <c r="H30" s="1034"/>
      <c r="I30" s="1035"/>
      <c r="J30" s="1003"/>
      <c r="K30" s="47" t="s">
        <v>101</v>
      </c>
      <c r="L30" s="1108"/>
      <c r="M30" s="1109"/>
      <c r="N30" s="1109"/>
      <c r="O30" s="1109"/>
      <c r="P30" s="1109"/>
      <c r="Q30" s="1110"/>
      <c r="R30" s="1120"/>
      <c r="S30" s="1121"/>
      <c r="T30" s="1122"/>
      <c r="U30" s="980"/>
      <c r="V30" s="981"/>
      <c r="W30" s="982"/>
      <c r="X30" s="1123"/>
      <c r="Y30" s="1124"/>
      <c r="Z30" s="1125"/>
      <c r="AA30" s="987"/>
      <c r="AB30" s="987"/>
      <c r="AC30" s="990"/>
      <c r="AD30" s="48"/>
      <c r="AE30" s="992"/>
      <c r="AF30" s="976"/>
      <c r="AG30" s="994"/>
      <c r="AH30" s="1049"/>
      <c r="AI30" s="976"/>
      <c r="AJ30" s="994"/>
      <c r="AK30" s="942"/>
      <c r="AL30" s="1051"/>
      <c r="AM30" s="1051"/>
      <c r="AN30" s="1051"/>
      <c r="AO30" s="1051"/>
      <c r="AP30" s="976"/>
      <c r="AQ30" s="1049"/>
      <c r="AR30" s="994"/>
      <c r="AS30" s="1047"/>
      <c r="AT30" s="936"/>
    </row>
    <row r="31" spans="1:47" ht="19.5" customHeight="1">
      <c r="A31" s="1052">
        <v>10</v>
      </c>
      <c r="B31" s="1111"/>
      <c r="C31" s="1112"/>
      <c r="D31" s="1112"/>
      <c r="E31" s="1112"/>
      <c r="F31" s="1113"/>
      <c r="G31" s="999"/>
      <c r="H31" s="1000"/>
      <c r="I31" s="1001"/>
      <c r="J31" s="1002" t="s">
        <v>99</v>
      </c>
      <c r="K31" s="45" t="s">
        <v>100</v>
      </c>
      <c r="L31" s="1111"/>
      <c r="M31" s="1112"/>
      <c r="N31" s="1112"/>
      <c r="O31" s="1112"/>
      <c r="P31" s="1112"/>
      <c r="Q31" s="1113"/>
      <c r="R31" s="1114"/>
      <c r="S31" s="1115"/>
      <c r="T31" s="1116"/>
      <c r="U31" s="977"/>
      <c r="V31" s="978"/>
      <c r="W31" s="979"/>
      <c r="X31" s="1102" t="s">
        <v>81</v>
      </c>
      <c r="Y31" s="1103"/>
      <c r="Z31" s="1104"/>
      <c r="AA31" s="984" t="s">
        <v>81</v>
      </c>
      <c r="AB31" s="984"/>
      <c r="AC31" s="989"/>
      <c r="AD31" s="46"/>
      <c r="AE31" s="991"/>
      <c r="AF31" s="975"/>
      <c r="AG31" s="993"/>
      <c r="AH31" s="1048"/>
      <c r="AI31" s="975"/>
      <c r="AJ31" s="993"/>
      <c r="AK31" s="937"/>
      <c r="AL31" s="1050"/>
      <c r="AM31" s="1050"/>
      <c r="AN31" s="1050"/>
      <c r="AO31" s="1050"/>
      <c r="AP31" s="975"/>
      <c r="AQ31" s="1048"/>
      <c r="AR31" s="993"/>
      <c r="AS31" s="1046"/>
      <c r="AT31" s="936"/>
    </row>
    <row r="32" spans="1:47" ht="19.5" customHeight="1" thickBot="1">
      <c r="A32" s="1053"/>
      <c r="B32" s="1099"/>
      <c r="C32" s="1100"/>
      <c r="D32" s="1100"/>
      <c r="E32" s="1100"/>
      <c r="F32" s="1101"/>
      <c r="G32" s="1061"/>
      <c r="H32" s="1062"/>
      <c r="I32" s="1063"/>
      <c r="J32" s="1054"/>
      <c r="K32" s="51" t="s">
        <v>101</v>
      </c>
      <c r="L32" s="1099"/>
      <c r="M32" s="1100"/>
      <c r="N32" s="1100"/>
      <c r="O32" s="1100"/>
      <c r="P32" s="1100"/>
      <c r="Q32" s="1101"/>
      <c r="R32" s="1117"/>
      <c r="S32" s="1118"/>
      <c r="T32" s="1119"/>
      <c r="U32" s="1072"/>
      <c r="V32" s="1073"/>
      <c r="W32" s="1074"/>
      <c r="X32" s="1105"/>
      <c r="Y32" s="1106"/>
      <c r="Z32" s="1107"/>
      <c r="AA32" s="987"/>
      <c r="AB32" s="987"/>
      <c r="AC32" s="990"/>
      <c r="AD32" s="52"/>
      <c r="AE32" s="992"/>
      <c r="AF32" s="976"/>
      <c r="AG32" s="994"/>
      <c r="AH32" s="1049"/>
      <c r="AI32" s="976"/>
      <c r="AJ32" s="994"/>
      <c r="AK32" s="942"/>
      <c r="AL32" s="1051"/>
      <c r="AM32" s="1051"/>
      <c r="AN32" s="1051"/>
      <c r="AO32" s="1051"/>
      <c r="AP32" s="976"/>
      <c r="AQ32" s="1049"/>
      <c r="AR32" s="994"/>
      <c r="AS32" s="1047"/>
      <c r="AT32" s="936"/>
    </row>
    <row r="33" spans="5:46" ht="19.149999999999999" customHeight="1" thickTop="1">
      <c r="I33" s="1067" t="s">
        <v>102</v>
      </c>
      <c r="J33" s="1067"/>
      <c r="K33" s="1067"/>
      <c r="L33" s="1067"/>
      <c r="M33" s="1067"/>
      <c r="N33" s="1067"/>
      <c r="O33" s="1067"/>
      <c r="P33" s="1067"/>
      <c r="Q33" s="1067"/>
      <c r="R33" s="1067"/>
      <c r="T33" s="1068" t="s">
        <v>103</v>
      </c>
      <c r="U33" s="929"/>
      <c r="V33" s="929"/>
      <c r="W33" s="929"/>
      <c r="X33" s="929"/>
      <c r="Y33" s="930"/>
      <c r="Z33" s="893"/>
      <c r="AA33" s="1069"/>
      <c r="AB33" s="1070"/>
      <c r="AC33" s="1071"/>
      <c r="AD33" s="53"/>
      <c r="AE33" s="54"/>
      <c r="AF33" s="55"/>
      <c r="AG33" s="53"/>
      <c r="AH33" s="54"/>
      <c r="AI33" s="55"/>
      <c r="AJ33" s="53"/>
      <c r="AK33" s="56">
        <v>9</v>
      </c>
      <c r="AL33" s="57">
        <v>9</v>
      </c>
      <c r="AM33" s="57">
        <v>9</v>
      </c>
      <c r="AN33" s="57">
        <v>9</v>
      </c>
      <c r="AO33" s="57">
        <v>9</v>
      </c>
      <c r="AP33" s="57">
        <v>9</v>
      </c>
      <c r="AQ33" s="57">
        <v>9</v>
      </c>
      <c r="AR33" s="58">
        <v>9</v>
      </c>
      <c r="AS33" s="59"/>
    </row>
    <row r="34" spans="5:46" ht="19.149999999999999" customHeight="1" thickBot="1">
      <c r="E34" s="49"/>
      <c r="J34" s="1078" t="s">
        <v>104</v>
      </c>
      <c r="K34" s="1079"/>
      <c r="L34" s="60"/>
      <c r="M34" s="61"/>
      <c r="N34" s="60"/>
      <c r="O34" s="61"/>
      <c r="P34" s="60"/>
      <c r="Q34" s="61"/>
      <c r="R34" s="41"/>
      <c r="T34" s="1080" t="s">
        <v>105</v>
      </c>
      <c r="U34" s="1081"/>
      <c r="V34" s="1081"/>
      <c r="W34" s="1081"/>
      <c r="X34" s="1081"/>
      <c r="Y34" s="1082"/>
      <c r="Z34" s="1083"/>
      <c r="AA34" s="1084"/>
      <c r="AB34" s="1085"/>
      <c r="AC34" s="1084"/>
      <c r="AD34" s="53"/>
      <c r="AE34" s="54"/>
      <c r="AF34" s="55"/>
      <c r="AG34" s="53"/>
      <c r="AH34" s="54"/>
      <c r="AI34" s="55"/>
      <c r="AJ34" s="53"/>
      <c r="AK34" s="1086" t="s">
        <v>106</v>
      </c>
      <c r="AL34" s="1087"/>
      <c r="AM34" s="1087"/>
      <c r="AN34" s="1087"/>
      <c r="AO34" s="1087"/>
      <c r="AP34" s="1087"/>
      <c r="AQ34" s="1087"/>
      <c r="AR34" s="1087"/>
      <c r="AS34" s="1087"/>
      <c r="AT34" s="62"/>
    </row>
    <row r="35" spans="5:46" ht="19.149999999999999" customHeight="1" thickBot="1">
      <c r="J35" s="1088" t="s">
        <v>107</v>
      </c>
      <c r="K35" s="1089"/>
      <c r="L35" s="1090" t="s">
        <v>108</v>
      </c>
      <c r="M35" s="1091"/>
      <c r="N35" s="1092"/>
      <c r="O35" s="63"/>
      <c r="P35" s="64"/>
      <c r="Q35" s="65"/>
      <c r="R35" s="66"/>
      <c r="T35" s="1093" t="s">
        <v>109</v>
      </c>
      <c r="U35" s="1094"/>
      <c r="V35" s="1094"/>
      <c r="W35" s="1094"/>
      <c r="X35" s="1094"/>
      <c r="Y35" s="1095"/>
      <c r="Z35" s="1096"/>
      <c r="AA35" s="1097"/>
      <c r="AB35" s="1098"/>
      <c r="AC35" s="1097"/>
      <c r="AD35" s="53"/>
      <c r="AE35" s="54"/>
      <c r="AF35" s="55"/>
      <c r="AG35" s="53"/>
      <c r="AH35" s="54"/>
      <c r="AI35" s="55"/>
      <c r="AJ35" s="67"/>
      <c r="AK35" s="68"/>
      <c r="AL35" s="69"/>
      <c r="AM35" s="69"/>
      <c r="AN35" s="69"/>
      <c r="AO35" s="69"/>
      <c r="AP35" s="69"/>
      <c r="AQ35" s="69"/>
      <c r="AR35" s="69"/>
      <c r="AS35" s="69"/>
      <c r="AT35" s="70"/>
    </row>
    <row r="36" spans="5:46" ht="19.899999999999999" customHeight="1"/>
    <row r="37" spans="5:46" ht="19.899999999999999" customHeight="1"/>
    <row r="38" spans="5:46" ht="19.899999999999999" customHeight="1"/>
    <row r="39" spans="5:46" ht="19.899999999999999" customHeight="1"/>
    <row r="40" spans="5:46" ht="19.899999999999999" customHeight="1"/>
  </sheetData>
  <sheetProtection algorithmName="SHA-512" hashValue="w+ydxVWyKBnzRK9wMWWHKMSZteoRK5SDC5ONQz2MNBHmlfJDX3Nc0ug1fA+Or/0RjrTTTK+21uhErjiHbzqtUQ==" saltValue="BKW4zsDvKxkbEaptHXF+Ew==" spinCount="100000" sheet="1" objects="1" scenarios="1" selectLockedCells="1"/>
  <mergeCells count="332">
    <mergeCell ref="I7:R9"/>
    <mergeCell ref="V4:AD5"/>
    <mergeCell ref="AE4:AI5"/>
    <mergeCell ref="D1:G1"/>
    <mergeCell ref="A2:C2"/>
    <mergeCell ref="D2:D3"/>
    <mergeCell ref="E2:G3"/>
    <mergeCell ref="H2:AT3"/>
    <mergeCell ref="A4:B6"/>
    <mergeCell ref="C4:G6"/>
    <mergeCell ref="H4:H6"/>
    <mergeCell ref="I4:R6"/>
    <mergeCell ref="S4:U5"/>
    <mergeCell ref="AJ4:AJ7"/>
    <mergeCell ref="X11:Z12"/>
    <mergeCell ref="AA11:AC12"/>
    <mergeCell ref="AD11:AD12"/>
    <mergeCell ref="AK11:AR12"/>
    <mergeCell ref="AT11:AT12"/>
    <mergeCell ref="AK4:AS9"/>
    <mergeCell ref="AE11:AJ12"/>
    <mergeCell ref="A11:F12"/>
    <mergeCell ref="G11:I12"/>
    <mergeCell ref="J11:K12"/>
    <mergeCell ref="L11:Q12"/>
    <mergeCell ref="R11:T12"/>
    <mergeCell ref="U11:W12"/>
    <mergeCell ref="S6:U7"/>
    <mergeCell ref="V6:AD7"/>
    <mergeCell ref="AE6:AI9"/>
    <mergeCell ref="S8:U9"/>
    <mergeCell ref="V8:AD9"/>
    <mergeCell ref="AJ8:AJ9"/>
    <mergeCell ref="A7:B9"/>
    <mergeCell ref="C7:E9"/>
    <mergeCell ref="F7:F9"/>
    <mergeCell ref="G7:G9"/>
    <mergeCell ref="H7:H9"/>
    <mergeCell ref="AL13:AL14"/>
    <mergeCell ref="AM13:AM14"/>
    <mergeCell ref="U13:W14"/>
    <mergeCell ref="X13:Z14"/>
    <mergeCell ref="AA13:AC14"/>
    <mergeCell ref="AE13:AE14"/>
    <mergeCell ref="AF13:AF14"/>
    <mergeCell ref="AG13:AG14"/>
    <mergeCell ref="A13:A14"/>
    <mergeCell ref="B13:F13"/>
    <mergeCell ref="G13:I13"/>
    <mergeCell ref="J13:J14"/>
    <mergeCell ref="L13:Q13"/>
    <mergeCell ref="R13:T14"/>
    <mergeCell ref="AA15:AC16"/>
    <mergeCell ref="AE15:AE16"/>
    <mergeCell ref="AF15:AF16"/>
    <mergeCell ref="AG15:AG16"/>
    <mergeCell ref="AT13:AT14"/>
    <mergeCell ref="B14:F14"/>
    <mergeCell ref="G14:I14"/>
    <mergeCell ref="L14:Q14"/>
    <mergeCell ref="A15:A16"/>
    <mergeCell ref="B15:F15"/>
    <mergeCell ref="G15:I15"/>
    <mergeCell ref="J15:J16"/>
    <mergeCell ref="L15:Q15"/>
    <mergeCell ref="R15:T16"/>
    <mergeCell ref="AN13:AN14"/>
    <mergeCell ref="AO13:AO14"/>
    <mergeCell ref="AP13:AP14"/>
    <mergeCell ref="AQ13:AQ14"/>
    <mergeCell ref="AR13:AR14"/>
    <mergeCell ref="AS13:AS14"/>
    <mergeCell ref="AH13:AH14"/>
    <mergeCell ref="AI13:AI14"/>
    <mergeCell ref="AJ13:AJ14"/>
    <mergeCell ref="AK13:AK14"/>
    <mergeCell ref="AT15:AT16"/>
    <mergeCell ref="B16:F16"/>
    <mergeCell ref="G16:I16"/>
    <mergeCell ref="L16:Q16"/>
    <mergeCell ref="A17:A18"/>
    <mergeCell ref="B17:F17"/>
    <mergeCell ref="G17:I17"/>
    <mergeCell ref="J17:J18"/>
    <mergeCell ref="L17:Q17"/>
    <mergeCell ref="R17:T18"/>
    <mergeCell ref="AN15:AN16"/>
    <mergeCell ref="AO15:AO16"/>
    <mergeCell ref="AP15:AP16"/>
    <mergeCell ref="AQ15:AQ16"/>
    <mergeCell ref="AR15:AR16"/>
    <mergeCell ref="AS15:AS16"/>
    <mergeCell ref="AH15:AH16"/>
    <mergeCell ref="AI15:AI16"/>
    <mergeCell ref="AJ15:AJ16"/>
    <mergeCell ref="AK15:AK16"/>
    <mergeCell ref="AL15:AL16"/>
    <mergeCell ref="AM15:AM16"/>
    <mergeCell ref="U15:W16"/>
    <mergeCell ref="X15:Z16"/>
    <mergeCell ref="A19:A20"/>
    <mergeCell ref="B19:F19"/>
    <mergeCell ref="G19:I19"/>
    <mergeCell ref="J19:J20"/>
    <mergeCell ref="L19:Q19"/>
    <mergeCell ref="R19:T20"/>
    <mergeCell ref="AN17:AN18"/>
    <mergeCell ref="AO17:AO18"/>
    <mergeCell ref="AP17:AP18"/>
    <mergeCell ref="AH17:AH18"/>
    <mergeCell ref="AI17:AI18"/>
    <mergeCell ref="AJ17:AJ18"/>
    <mergeCell ref="AK17:AK18"/>
    <mergeCell ref="AL17:AL18"/>
    <mergeCell ref="AM17:AM18"/>
    <mergeCell ref="U17:W18"/>
    <mergeCell ref="X17:Z18"/>
    <mergeCell ref="AA17:AC18"/>
    <mergeCell ref="AE17:AE18"/>
    <mergeCell ref="AF17:AF18"/>
    <mergeCell ref="AG17:AG18"/>
    <mergeCell ref="AM19:AM20"/>
    <mergeCell ref="U19:W20"/>
    <mergeCell ref="X19:Z20"/>
    <mergeCell ref="AA19:AC20"/>
    <mergeCell ref="AE19:AE20"/>
    <mergeCell ref="AF19:AF20"/>
    <mergeCell ref="AG19:AG20"/>
    <mergeCell ref="AT17:AT18"/>
    <mergeCell ref="B18:F18"/>
    <mergeCell ref="G18:I18"/>
    <mergeCell ref="L18:Q18"/>
    <mergeCell ref="AQ17:AQ18"/>
    <mergeCell ref="AR17:AR18"/>
    <mergeCell ref="AS17:AS18"/>
    <mergeCell ref="AE21:AE22"/>
    <mergeCell ref="AF21:AF22"/>
    <mergeCell ref="AG21:AG22"/>
    <mergeCell ref="AT19:AT20"/>
    <mergeCell ref="B20:F20"/>
    <mergeCell ref="G20:I20"/>
    <mergeCell ref="L20:Q20"/>
    <mergeCell ref="A21:A22"/>
    <mergeCell ref="B21:F21"/>
    <mergeCell ref="G21:I21"/>
    <mergeCell ref="J21:J22"/>
    <mergeCell ref="L21:Q21"/>
    <mergeCell ref="R21:T22"/>
    <mergeCell ref="AN19:AN20"/>
    <mergeCell ref="AO19:AO20"/>
    <mergeCell ref="AP19:AP20"/>
    <mergeCell ref="AQ19:AQ20"/>
    <mergeCell ref="AR19:AR20"/>
    <mergeCell ref="AS19:AS20"/>
    <mergeCell ref="AH19:AH20"/>
    <mergeCell ref="AI19:AI20"/>
    <mergeCell ref="AJ19:AJ20"/>
    <mergeCell ref="AK19:AK20"/>
    <mergeCell ref="AL19:AL20"/>
    <mergeCell ref="B22:F22"/>
    <mergeCell ref="G22:I22"/>
    <mergeCell ref="L22:Q22"/>
    <mergeCell ref="A23:A24"/>
    <mergeCell ref="B23:F23"/>
    <mergeCell ref="G23:I23"/>
    <mergeCell ref="J23:J24"/>
    <mergeCell ref="L23:Q23"/>
    <mergeCell ref="R23:T24"/>
    <mergeCell ref="AL23:AL24"/>
    <mergeCell ref="AM23:AM24"/>
    <mergeCell ref="U23:W24"/>
    <mergeCell ref="X23:Z24"/>
    <mergeCell ref="AA23:AC24"/>
    <mergeCell ref="AE23:AE24"/>
    <mergeCell ref="AF23:AF24"/>
    <mergeCell ref="AG23:AG24"/>
    <mergeCell ref="AT21:AT22"/>
    <mergeCell ref="AN21:AN22"/>
    <mergeCell ref="AO21:AO22"/>
    <mergeCell ref="AP21:AP22"/>
    <mergeCell ref="AQ21:AQ22"/>
    <mergeCell ref="AR21:AR22"/>
    <mergeCell ref="AS21:AS22"/>
    <mergeCell ref="AH21:AH22"/>
    <mergeCell ref="AI21:AI22"/>
    <mergeCell ref="AJ21:AJ22"/>
    <mergeCell ref="AK21:AK22"/>
    <mergeCell ref="AL21:AL22"/>
    <mergeCell ref="AM21:AM22"/>
    <mergeCell ref="U21:W22"/>
    <mergeCell ref="X21:Z22"/>
    <mergeCell ref="AA21:AC22"/>
    <mergeCell ref="AA25:AC26"/>
    <mergeCell ref="AE25:AE26"/>
    <mergeCell ref="AF25:AF26"/>
    <mergeCell ref="AG25:AG26"/>
    <mergeCell ref="AT23:AT24"/>
    <mergeCell ref="B24:F24"/>
    <mergeCell ref="G24:I24"/>
    <mergeCell ref="L24:Q24"/>
    <mergeCell ref="A25:A26"/>
    <mergeCell ref="B25:F25"/>
    <mergeCell ref="G25:I25"/>
    <mergeCell ref="J25:J26"/>
    <mergeCell ref="L25:Q25"/>
    <mergeCell ref="R25:T26"/>
    <mergeCell ref="AN23:AN24"/>
    <mergeCell ref="AO23:AO24"/>
    <mergeCell ref="AP23:AP24"/>
    <mergeCell ref="AQ23:AQ24"/>
    <mergeCell ref="AR23:AR24"/>
    <mergeCell ref="AS23:AS24"/>
    <mergeCell ref="AH23:AH24"/>
    <mergeCell ref="AI23:AI24"/>
    <mergeCell ref="AJ23:AJ24"/>
    <mergeCell ref="AK23:AK24"/>
    <mergeCell ref="AT25:AT26"/>
    <mergeCell ref="B26:F26"/>
    <mergeCell ref="G26:I26"/>
    <mergeCell ref="L26:Q26"/>
    <mergeCell ref="A27:A28"/>
    <mergeCell ref="B27:F27"/>
    <mergeCell ref="G27:I27"/>
    <mergeCell ref="J27:J28"/>
    <mergeCell ref="L27:Q27"/>
    <mergeCell ref="R27:T28"/>
    <mergeCell ref="AN25:AN26"/>
    <mergeCell ref="AO25:AO26"/>
    <mergeCell ref="AP25:AP26"/>
    <mergeCell ref="AQ25:AQ26"/>
    <mergeCell ref="AR25:AR26"/>
    <mergeCell ref="AS25:AS26"/>
    <mergeCell ref="AH25:AH26"/>
    <mergeCell ref="AI25:AI26"/>
    <mergeCell ref="AJ25:AJ26"/>
    <mergeCell ref="AK25:AK26"/>
    <mergeCell ref="AL25:AL26"/>
    <mergeCell ref="AM25:AM26"/>
    <mergeCell ref="U25:W26"/>
    <mergeCell ref="X25:Z26"/>
    <mergeCell ref="A29:A30"/>
    <mergeCell ref="B29:F29"/>
    <mergeCell ref="G29:I29"/>
    <mergeCell ref="J29:J30"/>
    <mergeCell ref="L29:Q29"/>
    <mergeCell ref="R29:T30"/>
    <mergeCell ref="AN27:AN28"/>
    <mergeCell ref="AO27:AO28"/>
    <mergeCell ref="AP27:AP28"/>
    <mergeCell ref="AH27:AH28"/>
    <mergeCell ref="AI27:AI28"/>
    <mergeCell ref="AJ27:AJ28"/>
    <mergeCell ref="AK27:AK28"/>
    <mergeCell ref="AL27:AL28"/>
    <mergeCell ref="AM27:AM28"/>
    <mergeCell ref="U27:W28"/>
    <mergeCell ref="X27:Z28"/>
    <mergeCell ref="AA27:AC28"/>
    <mergeCell ref="AE27:AE28"/>
    <mergeCell ref="AF27:AF28"/>
    <mergeCell ref="AG27:AG28"/>
    <mergeCell ref="U29:W30"/>
    <mergeCell ref="X29:Z30"/>
    <mergeCell ref="AA29:AC30"/>
    <mergeCell ref="AE29:AE30"/>
    <mergeCell ref="AF29:AF30"/>
    <mergeCell ref="AG29:AG30"/>
    <mergeCell ref="AT27:AT28"/>
    <mergeCell ref="B28:F28"/>
    <mergeCell ref="G28:I28"/>
    <mergeCell ref="L28:Q28"/>
    <mergeCell ref="AQ27:AQ28"/>
    <mergeCell ref="AR27:AR28"/>
    <mergeCell ref="AS27:AS28"/>
    <mergeCell ref="AF31:AF32"/>
    <mergeCell ref="AG31:AG32"/>
    <mergeCell ref="AT29:AT30"/>
    <mergeCell ref="B30:F30"/>
    <mergeCell ref="G30:I30"/>
    <mergeCell ref="L30:Q30"/>
    <mergeCell ref="A31:A32"/>
    <mergeCell ref="B31:F31"/>
    <mergeCell ref="G31:I31"/>
    <mergeCell ref="J31:J32"/>
    <mergeCell ref="L31:Q31"/>
    <mergeCell ref="R31:T32"/>
    <mergeCell ref="AN29:AN30"/>
    <mergeCell ref="AO29:AO30"/>
    <mergeCell ref="AP29:AP30"/>
    <mergeCell ref="AQ29:AQ30"/>
    <mergeCell ref="AR29:AR30"/>
    <mergeCell ref="AS29:AS30"/>
    <mergeCell ref="AH29:AH30"/>
    <mergeCell ref="AI29:AI30"/>
    <mergeCell ref="AJ29:AJ30"/>
    <mergeCell ref="AK29:AK30"/>
    <mergeCell ref="AL29:AL30"/>
    <mergeCell ref="AM29:AM30"/>
    <mergeCell ref="AT31:AT32"/>
    <mergeCell ref="B32:F32"/>
    <mergeCell ref="G32:I32"/>
    <mergeCell ref="L32:Q32"/>
    <mergeCell ref="I33:R33"/>
    <mergeCell ref="T33:Y33"/>
    <mergeCell ref="Z33:AA33"/>
    <mergeCell ref="AB33:AC33"/>
    <mergeCell ref="AN31:AN32"/>
    <mergeCell ref="AO31:AO32"/>
    <mergeCell ref="AP31:AP32"/>
    <mergeCell ref="AQ31:AQ32"/>
    <mergeCell ref="AR31:AR32"/>
    <mergeCell ref="AS31:AS32"/>
    <mergeCell ref="AH31:AH32"/>
    <mergeCell ref="AI31:AI32"/>
    <mergeCell ref="AJ31:AJ32"/>
    <mergeCell ref="AK31:AK32"/>
    <mergeCell ref="AL31:AL32"/>
    <mergeCell ref="AM31:AM32"/>
    <mergeCell ref="U31:W32"/>
    <mergeCell ref="X31:Z32"/>
    <mergeCell ref="AA31:AC32"/>
    <mergeCell ref="AE31:AE32"/>
    <mergeCell ref="J34:K34"/>
    <mergeCell ref="T34:Y34"/>
    <mergeCell ref="Z34:AA34"/>
    <mergeCell ref="AB34:AC34"/>
    <mergeCell ref="AK34:AS34"/>
    <mergeCell ref="J35:K35"/>
    <mergeCell ref="L35:N35"/>
    <mergeCell ref="T35:Y35"/>
    <mergeCell ref="Z35:AA35"/>
    <mergeCell ref="AB35:AC35"/>
  </mergeCells>
  <phoneticPr fontId="2"/>
  <pageMargins left="0.39370078740157483" right="7.874015748031496E-2" top="0.59055118110236227" bottom="0.19685039370078741" header="0.39370078740157483" footer="0.27559055118110237"/>
  <pageSetup paperSize="9" orientation="landscape" r:id="rId1"/>
  <headerFooter alignWithMargins="0">
    <oddHeader>&amp;L&amp;"ＭＳ ゴシック,標準"&amp;12様式№４</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AR56"/>
  <sheetViews>
    <sheetView showGridLines="0" showRowColHeaders="0" showZeros="0" zoomScaleSheetLayoutView="100" workbookViewId="0">
      <selection activeCell="AN1" sqref="AN1"/>
    </sheetView>
  </sheetViews>
  <sheetFormatPr defaultColWidth="8.75" defaultRowHeight="18.75" customHeight="1"/>
  <cols>
    <col min="1" max="40" width="2.5" style="15" customWidth="1"/>
    <col min="41" max="41" width="2.125" style="15" customWidth="1"/>
    <col min="42" max="42" width="12" style="15" hidden="1" customWidth="1"/>
    <col min="43" max="43" width="2.125" style="15" hidden="1" customWidth="1"/>
    <col min="44" max="44" width="21.5" style="15" hidden="1" customWidth="1"/>
    <col min="45" max="16384" width="8.75" style="15"/>
  </cols>
  <sheetData>
    <row r="1" spans="1:42" s="5" customFormat="1" ht="18.75" customHeight="1">
      <c r="A1" s="26"/>
      <c r="B1" s="26"/>
      <c r="C1" s="26"/>
      <c r="D1" s="26"/>
      <c r="E1" s="26"/>
      <c r="F1" s="26"/>
      <c r="G1" s="26"/>
      <c r="H1" s="26"/>
      <c r="I1" s="26"/>
      <c r="J1" s="26"/>
      <c r="K1" s="26"/>
      <c r="L1" s="26"/>
      <c r="M1" s="26"/>
      <c r="N1" s="26"/>
      <c r="O1" s="26"/>
      <c r="P1" s="26"/>
      <c r="Q1" s="26"/>
      <c r="R1" s="26"/>
      <c r="S1" s="26"/>
      <c r="T1" s="26"/>
      <c r="U1" s="3"/>
      <c r="V1" s="3"/>
      <c r="W1" s="3"/>
      <c r="X1" s="3"/>
      <c r="Y1" s="3"/>
      <c r="Z1" s="3"/>
      <c r="AA1" s="3"/>
      <c r="AB1" s="3"/>
      <c r="AC1" s="3"/>
      <c r="AD1" s="3"/>
      <c r="AE1" s="3"/>
      <c r="AF1" s="3"/>
      <c r="AG1" s="3"/>
      <c r="AH1" s="3"/>
      <c r="AI1" s="3"/>
      <c r="AJ1" s="3"/>
      <c r="AK1" s="3"/>
      <c r="AL1" s="3"/>
      <c r="AM1" s="3"/>
      <c r="AN1" s="3"/>
    </row>
    <row r="2" spans="1:42" ht="49.9" customHeight="1">
      <c r="A2" s="480" t="str">
        <f>【更新用】イベント基本情報!B3&amp;CHAR(10)&amp;CHAR(13)&amp;【更新用】イベント基本情報!B4</f>
        <v>第27回全九州カラーガード・パーカッションコンテスト
_x000D_第9回カラーガード全国大会九州予選</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c r="AN2" s="480"/>
    </row>
    <row r="3" spans="1:42" ht="18.75" customHeight="1">
      <c r="A3" s="738" t="s">
        <v>64</v>
      </c>
      <c r="B3" s="738"/>
      <c r="C3" s="738"/>
      <c r="D3" s="738"/>
      <c r="E3" s="738"/>
      <c r="F3" s="738"/>
      <c r="G3" s="738"/>
      <c r="H3" s="738"/>
      <c r="I3" s="738"/>
      <c r="J3" s="738"/>
      <c r="K3" s="738"/>
      <c r="L3" s="738"/>
      <c r="M3" s="738"/>
      <c r="N3" s="738"/>
      <c r="O3" s="738"/>
      <c r="P3" s="738"/>
      <c r="Q3" s="738"/>
      <c r="R3" s="738"/>
      <c r="S3" s="738"/>
      <c r="T3" s="738"/>
      <c r="U3" s="738"/>
      <c r="V3" s="738"/>
      <c r="W3" s="738"/>
      <c r="X3" s="738"/>
      <c r="Y3" s="738"/>
      <c r="Z3" s="738"/>
      <c r="AA3" s="738"/>
      <c r="AB3" s="738"/>
      <c r="AC3" s="738"/>
      <c r="AD3" s="738"/>
      <c r="AE3" s="738"/>
      <c r="AF3" s="738"/>
      <c r="AG3" s="738"/>
      <c r="AH3" s="738"/>
      <c r="AI3" s="738"/>
      <c r="AJ3" s="738"/>
      <c r="AK3" s="738"/>
      <c r="AL3" s="738"/>
      <c r="AM3" s="738"/>
      <c r="AN3" s="738"/>
    </row>
    <row r="4" spans="1:42" ht="18.75" customHeight="1">
      <c r="D4" s="778" t="s">
        <v>73</v>
      </c>
      <c r="E4" s="778"/>
      <c r="F4" s="778"/>
      <c r="G4" s="778"/>
      <c r="H4" s="778"/>
      <c r="I4" s="778"/>
      <c r="J4" s="778"/>
      <c r="K4" s="778"/>
      <c r="L4" s="778"/>
      <c r="M4" s="778"/>
      <c r="N4" s="778"/>
    </row>
    <row r="5" spans="1:42" ht="9" customHeight="1">
      <c r="D5" s="337"/>
      <c r="E5" s="338"/>
      <c r="F5" s="338"/>
      <c r="G5" s="338"/>
      <c r="H5" s="338"/>
      <c r="I5" s="338"/>
      <c r="J5" s="338"/>
      <c r="K5" s="338"/>
      <c r="L5" s="338"/>
      <c r="M5" s="338"/>
      <c r="N5" s="338"/>
      <c r="O5" s="333"/>
      <c r="P5" s="333"/>
      <c r="Q5" s="333"/>
      <c r="R5" s="333"/>
      <c r="S5" s="333"/>
      <c r="T5" s="333"/>
      <c r="U5" s="333"/>
      <c r="V5" s="333"/>
      <c r="W5" s="333"/>
      <c r="X5" s="333"/>
      <c r="Y5" s="333"/>
      <c r="Z5" s="333"/>
      <c r="AA5" s="333"/>
      <c r="AB5" s="333"/>
      <c r="AC5" s="333"/>
      <c r="AD5" s="333"/>
      <c r="AE5" s="333"/>
      <c r="AF5" s="333"/>
      <c r="AG5" s="333"/>
      <c r="AH5" s="333"/>
      <c r="AI5" s="333"/>
      <c r="AJ5" s="334"/>
    </row>
    <row r="6" spans="1:42" ht="16.149999999999999" customHeight="1">
      <c r="D6" s="339"/>
      <c r="E6" s="340"/>
      <c r="F6" s="1137" t="str">
        <f>【更新用】イベント基本情報!B5</f>
        <v>〒813-0042</v>
      </c>
      <c r="G6" s="1137"/>
      <c r="H6" s="1137"/>
      <c r="I6" s="1137"/>
      <c r="J6" s="1137"/>
      <c r="K6" s="1137"/>
      <c r="L6" s="1137"/>
      <c r="M6" s="1137"/>
      <c r="N6" s="1137"/>
      <c r="O6" s="1137"/>
      <c r="P6" s="1137"/>
      <c r="Q6" s="1137"/>
      <c r="R6" s="1137"/>
      <c r="S6" s="1137"/>
      <c r="T6" s="1137"/>
      <c r="U6" s="1137"/>
      <c r="V6" s="1137"/>
      <c r="W6" s="1137"/>
      <c r="X6" s="1137"/>
      <c r="Y6" s="1137"/>
      <c r="Z6" s="1137"/>
      <c r="AA6" s="1137"/>
      <c r="AB6" s="1137"/>
      <c r="AC6" s="1137"/>
      <c r="AD6" s="1137"/>
      <c r="AE6" s="1137"/>
      <c r="AF6" s="1137"/>
      <c r="AG6" s="1137"/>
      <c r="AH6" s="1137"/>
      <c r="AI6" s="340"/>
      <c r="AJ6" s="341"/>
      <c r="AN6" s="18"/>
    </row>
    <row r="7" spans="1:42" ht="16.149999999999999" customHeight="1">
      <c r="D7" s="339"/>
      <c r="E7" s="340"/>
      <c r="G7" s="1137" t="str">
        <f>【更新用】イベント基本情報!B6</f>
        <v>福岡県福岡市東区舞松原3丁目1-15-103</v>
      </c>
      <c r="H7" s="1137"/>
      <c r="I7" s="1137"/>
      <c r="J7" s="1137"/>
      <c r="K7" s="1137"/>
      <c r="L7" s="1137"/>
      <c r="M7" s="1137"/>
      <c r="N7" s="1137"/>
      <c r="O7" s="1137"/>
      <c r="P7" s="1137"/>
      <c r="Q7" s="1137"/>
      <c r="R7" s="1137"/>
      <c r="S7" s="1137"/>
      <c r="T7" s="1137"/>
      <c r="U7" s="1137"/>
      <c r="V7" s="1137"/>
      <c r="W7" s="1137"/>
      <c r="X7" s="1137"/>
      <c r="Y7" s="1137"/>
      <c r="Z7" s="1137"/>
      <c r="AA7" s="1137"/>
      <c r="AB7" s="1137"/>
      <c r="AC7" s="1137"/>
      <c r="AD7" s="1137"/>
      <c r="AE7" s="1137"/>
      <c r="AF7" s="1137"/>
      <c r="AG7" s="1137"/>
      <c r="AH7" s="1137"/>
      <c r="AI7" s="340"/>
      <c r="AJ7" s="341"/>
      <c r="AN7" s="18"/>
    </row>
    <row r="8" spans="1:42" ht="17.25">
      <c r="D8" s="339"/>
      <c r="E8" s="340"/>
      <c r="F8" s="340"/>
      <c r="G8" s="1137">
        <f>【更新用】イベント基本情報!B7</f>
        <v>0</v>
      </c>
      <c r="H8" s="1137"/>
      <c r="I8" s="1137"/>
      <c r="J8" s="1137"/>
      <c r="K8" s="1137"/>
      <c r="L8" s="1137"/>
      <c r="M8" s="1137"/>
      <c r="N8" s="1137"/>
      <c r="O8" s="1137"/>
      <c r="P8" s="1137"/>
      <c r="Q8" s="1137"/>
      <c r="R8" s="1137"/>
      <c r="S8" s="1137"/>
      <c r="T8" s="1137"/>
      <c r="U8" s="1137"/>
      <c r="V8" s="1137"/>
      <c r="W8" s="1137"/>
      <c r="X8" s="1137"/>
      <c r="Y8" s="1137"/>
      <c r="Z8" s="1137"/>
      <c r="AA8" s="1137"/>
      <c r="AB8" s="1137"/>
      <c r="AC8" s="1137"/>
      <c r="AD8" s="1137"/>
      <c r="AE8" s="1137"/>
      <c r="AF8" s="1137"/>
      <c r="AG8" s="1137"/>
      <c r="AH8" s="1137"/>
      <c r="AI8" s="340"/>
      <c r="AJ8" s="341"/>
      <c r="AN8" s="18"/>
    </row>
    <row r="9" spans="1:42" ht="17.25">
      <c r="D9" s="339"/>
      <c r="E9" s="340"/>
      <c r="F9" s="340"/>
      <c r="G9" s="1138" t="str">
        <f>【更新用】イベント基本情報!B8&amp;"  御中"</f>
        <v>小島　浩毅（九州協会事務局長）  御中</v>
      </c>
      <c r="H9" s="1138"/>
      <c r="I9" s="1138"/>
      <c r="J9" s="1138"/>
      <c r="K9" s="1138"/>
      <c r="L9" s="1138"/>
      <c r="M9" s="1138"/>
      <c r="N9" s="1138"/>
      <c r="O9" s="1138"/>
      <c r="P9" s="1138"/>
      <c r="Q9" s="1138"/>
      <c r="R9" s="1138"/>
      <c r="S9" s="1138"/>
      <c r="T9" s="1138"/>
      <c r="U9" s="1138"/>
      <c r="V9" s="1138"/>
      <c r="W9" s="1138"/>
      <c r="X9" s="1138"/>
      <c r="Y9" s="1138"/>
      <c r="Z9" s="1138"/>
      <c r="AA9" s="1138"/>
      <c r="AB9" s="1138"/>
      <c r="AC9" s="1138"/>
      <c r="AD9" s="1138"/>
      <c r="AE9" s="1138"/>
      <c r="AF9" s="1138"/>
      <c r="AG9" s="1138"/>
      <c r="AH9" s="1138"/>
      <c r="AI9" s="340"/>
      <c r="AJ9" s="341"/>
      <c r="AN9" s="18"/>
    </row>
    <row r="10" spans="1:42" ht="17.25">
      <c r="D10" s="329"/>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6"/>
      <c r="AN10" s="18"/>
    </row>
    <row r="11" spans="1:42" ht="18.75" customHeight="1">
      <c r="D11" s="27"/>
      <c r="I11" s="15" t="s">
        <v>68</v>
      </c>
      <c r="AJ11" s="35"/>
    </row>
    <row r="12" spans="1:42" ht="18.75" customHeight="1">
      <c r="D12" s="27"/>
      <c r="I12" s="15" t="s">
        <v>65</v>
      </c>
      <c r="M12" s="15" t="s">
        <v>70</v>
      </c>
      <c r="N12" s="501">
        <f>'1.【参加申込入力シート】'!D11</f>
        <v>0</v>
      </c>
      <c r="O12" s="501"/>
      <c r="P12" s="501"/>
      <c r="Q12" s="501"/>
      <c r="R12" s="501"/>
      <c r="S12" s="501"/>
      <c r="T12" s="501"/>
      <c r="U12" s="501"/>
      <c r="V12" s="501"/>
      <c r="W12" s="501"/>
      <c r="X12" s="501"/>
      <c r="Y12" s="501"/>
      <c r="Z12" s="501"/>
      <c r="AA12" s="501"/>
      <c r="AB12" s="501"/>
      <c r="AC12" s="501"/>
      <c r="AD12" s="501"/>
      <c r="AE12" s="501"/>
      <c r="AF12" s="501"/>
      <c r="AJ12" s="35"/>
    </row>
    <row r="13" spans="1:42" ht="18.75" customHeight="1">
      <c r="D13" s="27"/>
      <c r="I13" s="15" t="s">
        <v>66</v>
      </c>
      <c r="M13" s="15" t="s">
        <v>70</v>
      </c>
      <c r="N13" s="501">
        <f>'1.【参加申込入力シート】'!D20</f>
        <v>0</v>
      </c>
      <c r="O13" s="501"/>
      <c r="P13" s="501"/>
      <c r="Q13" s="501"/>
      <c r="R13" s="501"/>
      <c r="S13" s="501"/>
      <c r="T13" s="501"/>
      <c r="U13" s="501"/>
      <c r="V13" s="501"/>
      <c r="W13" s="501"/>
      <c r="X13" s="501"/>
      <c r="Y13" s="501"/>
      <c r="Z13" s="501"/>
      <c r="AA13" s="501"/>
      <c r="AB13" s="501"/>
      <c r="AC13" s="501"/>
      <c r="AD13" s="501"/>
      <c r="AE13" s="501"/>
      <c r="AF13" s="501"/>
      <c r="AJ13" s="35"/>
    </row>
    <row r="14" spans="1:42" ht="18.75" customHeight="1">
      <c r="D14" s="27"/>
      <c r="I14" s="15" t="s">
        <v>67</v>
      </c>
      <c r="M14" s="15" t="s">
        <v>70</v>
      </c>
      <c r="N14" s="501" t="str">
        <f>"〒"&amp;'1.【参加申込入力シート】'!M15</f>
        <v>〒-</v>
      </c>
      <c r="O14" s="501"/>
      <c r="P14" s="501"/>
      <c r="Q14" s="501"/>
      <c r="R14" s="501"/>
      <c r="S14" s="501"/>
      <c r="T14" s="501"/>
      <c r="U14" s="501"/>
      <c r="V14" s="501"/>
      <c r="W14" s="501"/>
      <c r="X14" s="501"/>
      <c r="Y14" s="501"/>
      <c r="Z14" s="501"/>
      <c r="AA14" s="501"/>
      <c r="AB14" s="501"/>
      <c r="AC14" s="501"/>
      <c r="AD14" s="501"/>
      <c r="AE14" s="501"/>
      <c r="AF14" s="501"/>
      <c r="AJ14" s="35"/>
    </row>
    <row r="15" spans="1:42" ht="18.75" customHeight="1">
      <c r="D15" s="29"/>
      <c r="E15" s="30"/>
      <c r="F15" s="30"/>
      <c r="G15" s="30"/>
      <c r="H15" s="30"/>
      <c r="I15" s="30"/>
      <c r="J15" s="30"/>
      <c r="K15" s="30"/>
      <c r="L15" s="30"/>
      <c r="M15" s="30"/>
      <c r="N15" s="1136">
        <f>'1.【参加申込入力シート】'!D16</f>
        <v>0</v>
      </c>
      <c r="O15" s="1136"/>
      <c r="P15" s="1136"/>
      <c r="Q15" s="1136"/>
      <c r="R15" s="1136"/>
      <c r="S15" s="1136"/>
      <c r="T15" s="1136"/>
      <c r="U15" s="1136"/>
      <c r="V15" s="1136"/>
      <c r="W15" s="1136"/>
      <c r="X15" s="1136"/>
      <c r="Y15" s="1136"/>
      <c r="Z15" s="1136"/>
      <c r="AA15" s="1136"/>
      <c r="AB15" s="1136"/>
      <c r="AC15" s="1136"/>
      <c r="AD15" s="1136"/>
      <c r="AE15" s="1136"/>
      <c r="AF15" s="1136"/>
      <c r="AG15" s="30"/>
      <c r="AH15" s="30"/>
      <c r="AI15" s="30"/>
      <c r="AJ15" s="36"/>
    </row>
    <row r="16" spans="1:42" ht="18.75" customHeight="1">
      <c r="AP16" s="18"/>
    </row>
    <row r="17" spans="42:42" ht="18.75" customHeight="1">
      <c r="AP17" s="18"/>
    </row>
    <row r="18" spans="42:42" ht="18.75" customHeight="1">
      <c r="AP18" s="18"/>
    </row>
    <row r="19" spans="42:42" ht="18.75" customHeight="1">
      <c r="AP19" s="18"/>
    </row>
    <row r="20" spans="42:42" ht="18.75" customHeight="1">
      <c r="AP20" s="18"/>
    </row>
    <row r="21" spans="42:42" ht="18.75" customHeight="1">
      <c r="AP21" s="18"/>
    </row>
    <row r="22" spans="42:42" ht="18.75" customHeight="1">
      <c r="AP22" s="18"/>
    </row>
    <row r="23" spans="42:42" ht="18.75" customHeight="1">
      <c r="AP23" s="18"/>
    </row>
    <row r="24" spans="42:42" ht="18.75" customHeight="1">
      <c r="AP24" s="18"/>
    </row>
    <row r="25" spans="42:42" ht="18.75" customHeight="1">
      <c r="AP25" s="18"/>
    </row>
    <row r="26" spans="42:42" ht="18.75" customHeight="1">
      <c r="AP26" s="18"/>
    </row>
    <row r="27" spans="42:42" ht="18.75" customHeight="1">
      <c r="AP27" s="18"/>
    </row>
    <row r="28" spans="42:42" ht="18.75" customHeight="1">
      <c r="AP28" s="18"/>
    </row>
    <row r="29" spans="42:42" ht="18.75" customHeight="1">
      <c r="AP29" s="18"/>
    </row>
    <row r="30" spans="42:42" ht="18.75" customHeight="1">
      <c r="AP30" s="18"/>
    </row>
    <row r="31" spans="42:42" ht="18.75" customHeight="1">
      <c r="AP31" s="18"/>
    </row>
    <row r="32" spans="42:42" ht="18.75" customHeight="1">
      <c r="AP32" s="18"/>
    </row>
    <row r="33" spans="42:42" ht="18.75" customHeight="1">
      <c r="AP33" s="18"/>
    </row>
    <row r="34" spans="42:42" ht="18.75" customHeight="1">
      <c r="AP34" s="18"/>
    </row>
    <row r="35" spans="42:42" ht="18.75" customHeight="1">
      <c r="AP35" s="18"/>
    </row>
    <row r="36" spans="42:42" ht="18.75" customHeight="1">
      <c r="AP36" s="18"/>
    </row>
    <row r="37" spans="42:42" ht="18.75" customHeight="1">
      <c r="AP37" s="18"/>
    </row>
    <row r="38" spans="42:42" ht="18.75" customHeight="1">
      <c r="AP38" s="18"/>
    </row>
    <row r="39" spans="42:42" ht="18.75" customHeight="1">
      <c r="AP39" s="18"/>
    </row>
    <row r="40" spans="42:42" ht="18.75" customHeight="1">
      <c r="AP40" s="18"/>
    </row>
    <row r="41" spans="42:42" ht="18.75" customHeight="1">
      <c r="AP41" s="18"/>
    </row>
    <row r="42" spans="42:42" ht="18.75" customHeight="1">
      <c r="AP42" s="18"/>
    </row>
    <row r="43" spans="42:42" ht="18.75" customHeight="1">
      <c r="AP43" s="18"/>
    </row>
    <row r="44" spans="42:42" ht="18.75" customHeight="1">
      <c r="AP44" s="18"/>
    </row>
    <row r="45" spans="42:42" ht="18.75" customHeight="1">
      <c r="AP45" s="18"/>
    </row>
    <row r="46" spans="42:42" ht="18.75" customHeight="1">
      <c r="AP46" s="18"/>
    </row>
    <row r="47" spans="42:42" ht="18.75" customHeight="1">
      <c r="AP47" s="18"/>
    </row>
    <row r="48" spans="42:42" ht="18.75" customHeight="1">
      <c r="AP48" s="18"/>
    </row>
    <row r="49" spans="42:42" ht="18.75" customHeight="1">
      <c r="AP49" s="18"/>
    </row>
    <row r="50" spans="42:42" ht="18.75" customHeight="1">
      <c r="AP50" s="18"/>
    </row>
    <row r="51" spans="42:42" ht="18.75" customHeight="1">
      <c r="AP51" s="18"/>
    </row>
    <row r="52" spans="42:42" ht="18.75" customHeight="1">
      <c r="AP52" s="18"/>
    </row>
    <row r="53" spans="42:42" ht="18.75" customHeight="1">
      <c r="AP53" s="18"/>
    </row>
    <row r="54" spans="42:42" ht="18.75" customHeight="1">
      <c r="AP54" s="18"/>
    </row>
    <row r="55" spans="42:42" ht="18.75" customHeight="1">
      <c r="AP55" s="18"/>
    </row>
    <row r="56" spans="42:42" ht="18.75" customHeight="1">
      <c r="AP56" s="18"/>
    </row>
  </sheetData>
  <sheetProtection algorithmName="SHA-512" hashValue="ZbrPf858GOXvYjWE9Rloc98jh+rVRD3IdbO2oZg5xZZ+jKlZ+eruM2KsKZKIZ2TCyqr0kVmUlWfqsCxi0i9F3A==" saltValue="vmNt0/xTmD7e+cKURSLcbA==" spinCount="100000" sheet="1" objects="1" scenarios="1" selectLockedCells="1"/>
  <customSheetViews>
    <customSheetView guid="{B8528224-2B88-4620-AAE6-F78F68F2B1F1}" showPageBreaks="1" showGridLines="0" printArea="1" hiddenColumns="1" view="pageBreakPreview">
      <selection activeCell="T8" sqref="T8:AH8"/>
      <colBreaks count="1" manualBreakCount="1">
        <brk id="40" max="1048575" man="1"/>
      </colBreaks>
      <pageMargins left="0.7" right="0.7" top="0.75" bottom="0.75" header="0.3" footer="0.3"/>
      <pageSetup paperSize="9" scale="89" orientation="portrait" horizontalDpi="4294967294" copies="4" r:id="rId1"/>
      <headerFooter alignWithMargins="0">
        <oddHeader>&amp;R【ＮＡＧＡＳＡＫＩマーチングフェスティバル】
①参加申込書</oddHeader>
      </headerFooter>
    </customSheetView>
  </customSheetViews>
  <mergeCells count="11">
    <mergeCell ref="N13:AF13"/>
    <mergeCell ref="N14:AF14"/>
    <mergeCell ref="N15:AF15"/>
    <mergeCell ref="A2:AN2"/>
    <mergeCell ref="A3:AN3"/>
    <mergeCell ref="D4:N4"/>
    <mergeCell ref="N12:AF12"/>
    <mergeCell ref="F6:AH6"/>
    <mergeCell ref="G7:AH7"/>
    <mergeCell ref="G8:AH8"/>
    <mergeCell ref="G9:AH9"/>
  </mergeCells>
  <phoneticPr fontId="2"/>
  <pageMargins left="0.70866141732283472" right="0.70866141732283472" top="0.74803149606299213" bottom="0.74803149606299213" header="0.31496062992125984" footer="0.31496062992125984"/>
  <pageSetup paperSize="9" scale="82" orientation="portrait" horizontalDpi="4294967294" copies="4" r:id="rId2"/>
  <headerFooter alignWithMargins="0">
    <oddHeader>&amp;R【九州秋季大会】
①参加申込書</oddHeader>
  </headerFooter>
  <colBreaks count="1" manualBreakCount="1">
    <brk id="4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autoPageBreaks="0"/>
  </sheetPr>
  <dimension ref="A1:J53"/>
  <sheetViews>
    <sheetView showGridLines="0" showRowColHeaders="0" tabSelected="1" view="pageBreakPreview" zoomScale="110" zoomScaleSheetLayoutView="110" workbookViewId="0">
      <pane ySplit="2" topLeftCell="A3" activePane="bottomLeft" state="frozen"/>
      <selection pane="bottomLeft" activeCell="L9" sqref="L9"/>
    </sheetView>
  </sheetViews>
  <sheetFormatPr defaultColWidth="9" defaultRowHeight="13.5"/>
  <cols>
    <col min="1" max="9" width="9.375" style="2" customWidth="1"/>
    <col min="10" max="254" width="9" style="2" customWidth="1"/>
    <col min="255" max="16384" width="9" style="2"/>
  </cols>
  <sheetData>
    <row r="1" spans="1:9" ht="43.5" customHeight="1">
      <c r="A1" s="404" t="str">
        <f>【更新用】イベント基本情報!B3&amp;CHAR(10)&amp;CHAR(13)&amp;【更新用】イベント基本情報!B4</f>
        <v>第27回全九州カラーガード・パーカッションコンテスト
_x000D_第9回カラーガード全国大会九州予選</v>
      </c>
      <c r="B1" s="404"/>
      <c r="C1" s="404"/>
      <c r="D1" s="404"/>
      <c r="E1" s="404"/>
      <c r="F1" s="404"/>
      <c r="G1" s="404"/>
      <c r="H1" s="404"/>
      <c r="I1" s="404"/>
    </row>
    <row r="2" spans="1:9" ht="24.75" customHeight="1">
      <c r="A2" s="405" t="s">
        <v>12</v>
      </c>
      <c r="B2" s="405"/>
      <c r="C2" s="405"/>
      <c r="D2" s="405"/>
      <c r="E2" s="405"/>
      <c r="F2" s="405"/>
      <c r="G2" s="405"/>
      <c r="H2" s="405"/>
      <c r="I2" s="405"/>
    </row>
    <row r="3" spans="1:9" ht="18.75" customHeight="1"/>
    <row r="4" spans="1:9" ht="18.75" customHeight="1"/>
    <row r="5" spans="1:9" ht="18.75" customHeight="1"/>
    <row r="6" spans="1:9" ht="18.75" customHeight="1"/>
    <row r="7" spans="1:9" ht="18.75" customHeight="1"/>
    <row r="8" spans="1:9" ht="18.75" customHeight="1"/>
    <row r="9" spans="1:9" ht="18.75" customHeight="1"/>
    <row r="10" spans="1:9" ht="18.75" customHeight="1"/>
    <row r="11" spans="1:9" ht="18.75" customHeight="1"/>
    <row r="12" spans="1:9" ht="18.75" customHeight="1"/>
    <row r="13" spans="1:9" ht="30" customHeight="1">
      <c r="A13" s="241"/>
      <c r="B13" s="12"/>
      <c r="C13" s="12"/>
      <c r="D13" s="12"/>
      <c r="E13" s="12"/>
      <c r="F13" s="12"/>
      <c r="G13" s="12"/>
      <c r="H13" s="12"/>
      <c r="I13" s="12"/>
    </row>
    <row r="14" spans="1:9" ht="30" customHeight="1">
      <c r="A14" s="246" t="s">
        <v>344</v>
      </c>
      <c r="B14" s="12"/>
      <c r="C14" s="12"/>
      <c r="D14" s="12"/>
      <c r="E14" s="12"/>
      <c r="F14" s="12"/>
      <c r="G14" s="12"/>
      <c r="H14" s="12"/>
      <c r="I14" s="12"/>
    </row>
    <row r="15" spans="1:9" ht="30" customHeight="1">
      <c r="B15" s="251" t="s">
        <v>341</v>
      </c>
      <c r="C15" s="251"/>
      <c r="D15" s="251"/>
      <c r="E15" s="251"/>
      <c r="F15" s="247"/>
      <c r="G15" s="247"/>
      <c r="H15" s="247"/>
      <c r="I15" s="247"/>
    </row>
    <row r="16" spans="1:9" ht="30" customHeight="1">
      <c r="B16" s="249" t="s">
        <v>342</v>
      </c>
      <c r="C16" s="251"/>
      <c r="D16" s="251"/>
      <c r="E16" s="251"/>
      <c r="F16" s="248"/>
      <c r="G16" s="248"/>
      <c r="H16" s="248"/>
      <c r="I16" s="248"/>
    </row>
    <row r="17" spans="1:10" s="12" customFormat="1" ht="30" customHeight="1">
      <c r="B17" s="253" t="s">
        <v>343</v>
      </c>
      <c r="C17" s="252"/>
      <c r="D17" s="252"/>
      <c r="E17" s="252"/>
    </row>
    <row r="18" spans="1:10" s="8" customFormat="1" ht="30" customHeight="1">
      <c r="B18" s="251" t="s">
        <v>345</v>
      </c>
      <c r="C18" s="251"/>
      <c r="D18" s="251"/>
      <c r="E18" s="251"/>
      <c r="F18" s="250"/>
      <c r="G18" s="250"/>
      <c r="H18" s="250"/>
      <c r="I18" s="250"/>
    </row>
    <row r="19" spans="1:10" s="8" customFormat="1" ht="30" customHeight="1">
      <c r="B19" s="251" t="s">
        <v>346</v>
      </c>
      <c r="C19" s="251"/>
      <c r="D19" s="251"/>
      <c r="E19" s="251"/>
      <c r="G19" s="249"/>
      <c r="H19" s="249"/>
      <c r="I19" s="249"/>
    </row>
    <row r="20" spans="1:10" s="8" customFormat="1" ht="30" customHeight="1">
      <c r="A20" s="250" t="s">
        <v>347</v>
      </c>
      <c r="B20" s="250"/>
      <c r="C20" s="250"/>
      <c r="D20" s="250"/>
      <c r="E20" s="250"/>
      <c r="F20" s="250"/>
      <c r="G20" s="250"/>
      <c r="H20" s="250"/>
      <c r="I20" s="250"/>
    </row>
    <row r="21" spans="1:10" s="8" customFormat="1" ht="30" customHeight="1">
      <c r="A21" s="250" t="s">
        <v>348</v>
      </c>
      <c r="B21" s="250"/>
      <c r="C21" s="250"/>
      <c r="D21" s="250"/>
      <c r="E21" s="250"/>
      <c r="F21" s="250"/>
      <c r="G21" s="250"/>
      <c r="H21" s="250"/>
      <c r="I21" s="250"/>
    </row>
    <row r="22" spans="1:10" s="8" customFormat="1" ht="21" customHeight="1">
      <c r="A22" s="250" t="s">
        <v>439</v>
      </c>
      <c r="B22" s="242"/>
      <c r="C22" s="242"/>
      <c r="D22" s="242"/>
      <c r="E22" s="242"/>
      <c r="F22" s="242"/>
      <c r="G22" s="242"/>
      <c r="H22" s="242"/>
      <c r="I22" s="242"/>
    </row>
    <row r="23" spans="1:10" s="8" customFormat="1" ht="21" customHeight="1">
      <c r="A23" s="243"/>
      <c r="B23" s="243"/>
      <c r="C23" s="243"/>
      <c r="D23" s="243"/>
      <c r="E23" s="243"/>
      <c r="F23" s="243"/>
      <c r="G23" s="243"/>
      <c r="H23" s="243"/>
      <c r="I23" s="243"/>
    </row>
    <row r="24" spans="1:10" s="8" customFormat="1" ht="51.75" customHeight="1">
      <c r="A24" s="242"/>
      <c r="B24" s="242"/>
      <c r="C24" s="242"/>
      <c r="D24" s="242"/>
      <c r="E24" s="242"/>
      <c r="F24" s="242"/>
      <c r="G24" s="242"/>
      <c r="H24" s="242"/>
      <c r="I24" s="242"/>
    </row>
    <row r="25" spans="1:10" s="8" customFormat="1" ht="37.5" customHeight="1">
      <c r="A25" s="242"/>
      <c r="B25" s="242"/>
      <c r="C25" s="242"/>
      <c r="D25" s="242"/>
      <c r="E25" s="242"/>
      <c r="F25" s="242"/>
      <c r="G25" s="242"/>
      <c r="H25" s="242"/>
      <c r="I25" s="242"/>
      <c r="J25" s="7"/>
    </row>
    <row r="26" spans="1:10" s="8" customFormat="1" ht="21" customHeight="1">
      <c r="A26" s="244"/>
      <c r="B26" s="242"/>
      <c r="C26" s="242"/>
      <c r="D26" s="242"/>
      <c r="E26" s="242"/>
      <c r="F26" s="242"/>
      <c r="G26" s="242"/>
      <c r="H26" s="242"/>
      <c r="I26" s="242"/>
      <c r="J26" s="7"/>
    </row>
    <row r="27" spans="1:10" s="8" customFormat="1" ht="21" customHeight="1">
      <c r="A27" s="244"/>
      <c r="B27" s="244"/>
      <c r="C27" s="244"/>
      <c r="D27" s="244"/>
      <c r="E27" s="244"/>
      <c r="F27" s="244"/>
      <c r="G27" s="244"/>
      <c r="H27" s="244"/>
      <c r="I27" s="244"/>
      <c r="J27" s="7"/>
    </row>
    <row r="28" spans="1:10" s="8" customFormat="1" ht="21" customHeight="1">
      <c r="A28" s="245"/>
      <c r="B28" s="245"/>
      <c r="C28" s="245"/>
      <c r="D28" s="245"/>
      <c r="E28" s="245"/>
      <c r="F28" s="245"/>
      <c r="G28" s="245"/>
      <c r="H28" s="245"/>
      <c r="I28" s="245"/>
      <c r="J28" s="7"/>
    </row>
    <row r="29" spans="1:10" s="8" customFormat="1" ht="25.15" customHeight="1">
      <c r="A29" s="406" t="s">
        <v>399</v>
      </c>
      <c r="B29" s="407"/>
      <c r="C29" s="407"/>
      <c r="D29" s="407"/>
      <c r="E29" s="408" t="str">
        <f>"E-Mail："&amp;【更新用】イベント基本情報!B12</f>
        <v>E-Mail：jmba_kyushu@yahoo.co.jp</v>
      </c>
      <c r="F29" s="408"/>
      <c r="G29" s="408"/>
      <c r="H29" s="408"/>
      <c r="I29" s="409"/>
      <c r="J29" s="7"/>
    </row>
    <row r="30" spans="1:10" s="8" customFormat="1" ht="12.75" customHeight="1">
      <c r="A30" s="7"/>
      <c r="B30" s="7"/>
      <c r="C30" s="7"/>
      <c r="D30" s="7"/>
      <c r="E30" s="7"/>
      <c r="F30" s="7"/>
      <c r="G30" s="7"/>
      <c r="H30" s="7"/>
      <c r="I30" s="7"/>
      <c r="J30" s="7"/>
    </row>
    <row r="31" spans="1:10" hidden="1"/>
    <row r="32" spans="1:10"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sheetData>
  <sheetProtection algorithmName="SHA-512" hashValue="exs7Jz38Do8MVLWs/vtfgK5DQLjk3vrch9eccvDXJ1vVgtK6PCh/sORe/EQ7ToCmKP20APw2of003uKEvfIzNQ==" saltValue="uJ/PbHZiUwetpc1/vWsIzQ==" spinCount="100000" sheet="1" objects="1" scenarios="1" selectLockedCells="1"/>
  <customSheetViews>
    <customSheetView guid="{B8528224-2B88-4620-AAE6-F78F68F2B1F1}" showGridLines="0" showRowCol="0" hiddenRows="1" hiddenColumns="1">
      <pane ySplit="2" topLeftCell="A3" activePane="bottomLeft" state="frozenSplit"/>
      <selection pane="bottomLeft" activeCell="A15" sqref="A15:I15"/>
      <pageMargins left="0.7" right="0.7" top="0.75" bottom="0.75" header="0.3" footer="0.3"/>
      <pageSetup paperSize="9" orientation="portrait" r:id="rId1"/>
    </customSheetView>
  </customSheetViews>
  <mergeCells count="4">
    <mergeCell ref="A1:I1"/>
    <mergeCell ref="A2:I2"/>
    <mergeCell ref="A29:D29"/>
    <mergeCell ref="E29:I29"/>
  </mergeCells>
  <phoneticPr fontId="2"/>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AW398"/>
  <sheetViews>
    <sheetView showGridLines="0" showRowColHeaders="0" zoomScaleSheetLayoutView="100" workbookViewId="0">
      <selection activeCell="D10" sqref="D10:H10"/>
    </sheetView>
  </sheetViews>
  <sheetFormatPr defaultColWidth="9" defaultRowHeight="13.5"/>
  <cols>
    <col min="1" max="1" width="3" style="2" customWidth="1"/>
    <col min="2" max="2" width="17.625" style="2" customWidth="1"/>
    <col min="3" max="3" width="9.375" style="10" customWidth="1"/>
    <col min="4" max="4" width="9.375" style="2" customWidth="1"/>
    <col min="5" max="5" width="3.125" style="2" customWidth="1"/>
    <col min="6" max="6" width="9.375" style="2" customWidth="1"/>
    <col min="7" max="7" width="3.125" style="2" customWidth="1"/>
    <col min="8" max="8" width="12.5" style="2" customWidth="1"/>
    <col min="9" max="10" width="9.375" style="25" customWidth="1"/>
    <col min="11" max="11" width="37.5" style="25" customWidth="1"/>
    <col min="12" max="12" width="36.875" style="25" bestFit="1" customWidth="1"/>
    <col min="13" max="16" width="9" style="1" customWidth="1"/>
    <col min="17" max="17" width="2.375" style="1" customWidth="1"/>
    <col min="18" max="16384" width="9" style="2"/>
  </cols>
  <sheetData>
    <row r="1" spans="1:49" ht="52.5" customHeight="1">
      <c r="A1" s="426" t="str">
        <f>【更新用】イベント基本情報!B3&amp;CHAR(10)&amp;CHAR(13)&amp;【更新用】イベント基本情報!B4</f>
        <v>第27回全九州カラーガード・パーカッションコンテスト
_x000D_第9回カラーガード全国大会九州予選</v>
      </c>
      <c r="B1" s="426"/>
      <c r="C1" s="426"/>
      <c r="D1" s="426"/>
      <c r="E1" s="426"/>
      <c r="F1" s="426"/>
      <c r="G1" s="426"/>
      <c r="H1" s="426"/>
      <c r="I1" s="426"/>
      <c r="J1" s="426"/>
      <c r="K1" s="426"/>
      <c r="L1" s="426"/>
      <c r="Q1" s="2"/>
    </row>
    <row r="2" spans="1:49" s="25" customFormat="1" ht="22.15" customHeight="1">
      <c r="A2" s="435" t="s">
        <v>255</v>
      </c>
      <c r="B2" s="435"/>
      <c r="C2" s="435"/>
      <c r="D2" s="435"/>
      <c r="E2" s="435"/>
      <c r="F2" s="435"/>
      <c r="G2" s="435"/>
      <c r="H2" s="435"/>
      <c r="I2" s="435"/>
      <c r="J2" s="354"/>
      <c r="K2" s="354"/>
      <c r="L2" s="354"/>
      <c r="M2" s="24"/>
      <c r="N2" s="24"/>
      <c r="O2" s="24"/>
      <c r="P2" s="24"/>
    </row>
    <row r="3" spans="1:49" ht="18.75">
      <c r="A3" s="413" t="s">
        <v>221</v>
      </c>
      <c r="B3" s="413"/>
      <c r="C3" s="413"/>
      <c r="D3" s="413"/>
      <c r="E3" s="413"/>
      <c r="F3" s="413"/>
      <c r="G3" s="413"/>
      <c r="H3" s="413"/>
      <c r="I3" s="413"/>
      <c r="J3" s="413"/>
      <c r="K3" s="413"/>
      <c r="L3" s="413"/>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row>
    <row r="4" spans="1:49" s="12" customFormat="1" ht="7.5" customHeight="1">
      <c r="A4" s="194"/>
      <c r="B4" s="188"/>
      <c r="C4" s="190"/>
      <c r="D4" s="188"/>
      <c r="E4" s="188"/>
      <c r="F4" s="188"/>
      <c r="G4" s="188"/>
      <c r="H4" s="188"/>
      <c r="I4" s="189"/>
      <c r="J4" s="189"/>
      <c r="K4" s="189"/>
      <c r="L4" s="189"/>
    </row>
    <row r="5" spans="1:49" s="12" customFormat="1" ht="21.75" customHeight="1">
      <c r="A5" s="194"/>
      <c r="B5" s="361"/>
      <c r="C5" s="187" t="s">
        <v>557</v>
      </c>
      <c r="D5" s="188"/>
      <c r="E5" s="188"/>
      <c r="F5" s="188"/>
      <c r="G5" s="188"/>
      <c r="H5" s="188"/>
      <c r="I5" s="189"/>
      <c r="J5" s="189"/>
      <c r="K5" s="189"/>
      <c r="L5" s="189"/>
    </row>
    <row r="6" spans="1:49" s="12" customFormat="1" ht="7.5" customHeight="1">
      <c r="A6" s="194"/>
      <c r="B6" s="188"/>
      <c r="C6" s="190"/>
      <c r="D6" s="188"/>
      <c r="E6" s="188"/>
      <c r="F6" s="188"/>
      <c r="G6" s="188"/>
      <c r="H6" s="188"/>
      <c r="I6" s="189"/>
      <c r="J6" s="189"/>
      <c r="K6" s="189"/>
      <c r="L6" s="189"/>
    </row>
    <row r="7" spans="1:49" s="12" customFormat="1" ht="21.75" customHeight="1">
      <c r="A7" s="194"/>
      <c r="B7" s="362"/>
      <c r="C7" s="187" t="s">
        <v>406</v>
      </c>
      <c r="D7" s="188"/>
      <c r="E7" s="188"/>
      <c r="F7" s="188"/>
      <c r="G7" s="188"/>
      <c r="H7" s="188"/>
      <c r="I7" s="189"/>
      <c r="J7" s="189"/>
      <c r="K7" s="189"/>
      <c r="L7" s="189"/>
    </row>
    <row r="8" spans="1:49" s="5" customFormat="1" ht="21" customHeight="1">
      <c r="A8" s="195" t="s">
        <v>223</v>
      </c>
      <c r="B8" s="191"/>
      <c r="C8" s="191"/>
      <c r="D8" s="192"/>
      <c r="E8" s="192"/>
      <c r="F8" s="192"/>
      <c r="G8" s="192"/>
      <c r="H8" s="192"/>
      <c r="I8" s="193"/>
      <c r="J8" s="193"/>
      <c r="K8" s="193"/>
      <c r="L8" s="193"/>
      <c r="M8" s="1"/>
      <c r="N8" s="1"/>
      <c r="O8" s="1"/>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row>
    <row r="9" spans="1:49" s="5" customFormat="1" ht="21" customHeight="1">
      <c r="A9" s="196" t="s">
        <v>228</v>
      </c>
      <c r="B9" s="191"/>
      <c r="C9" s="191"/>
      <c r="D9" s="192"/>
      <c r="E9" s="192"/>
      <c r="F9" s="192"/>
      <c r="G9" s="192"/>
      <c r="H9" s="192"/>
      <c r="I9" s="194"/>
      <c r="J9" s="194"/>
      <c r="K9" s="194"/>
      <c r="L9" s="194"/>
      <c r="M9" s="1"/>
      <c r="N9" s="1"/>
      <c r="O9" s="1"/>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row>
    <row r="10" spans="1:49" s="5" customFormat="1" ht="21" customHeight="1">
      <c r="A10" s="194"/>
      <c r="B10" s="197" t="s">
        <v>222</v>
      </c>
      <c r="C10" s="283" t="str">
        <f>IF(OR(LEFT(D10,1)="※",D10=""),"【※選択】","【入力済】")</f>
        <v>【※選択】</v>
      </c>
      <c r="D10" s="410" t="s">
        <v>211</v>
      </c>
      <c r="E10" s="411"/>
      <c r="F10" s="411"/>
      <c r="G10" s="411"/>
      <c r="H10" s="412"/>
      <c r="I10" s="193"/>
      <c r="J10" s="193"/>
      <c r="K10" s="193"/>
      <c r="L10" s="193"/>
      <c r="M10" s="1"/>
      <c r="N10" s="1"/>
      <c r="O10" s="1"/>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row>
    <row r="11" spans="1:49" s="5" customFormat="1" ht="21" customHeight="1">
      <c r="A11" s="194"/>
      <c r="B11" s="197" t="s">
        <v>13</v>
      </c>
      <c r="C11" s="283" t="str">
        <f>IF(D11="","【※入力】","【入力済】")</f>
        <v>【※入力】</v>
      </c>
      <c r="D11" s="428"/>
      <c r="E11" s="429"/>
      <c r="F11" s="429"/>
      <c r="G11" s="429"/>
      <c r="H11" s="430"/>
      <c r="I11" s="197" t="s">
        <v>490</v>
      </c>
      <c r="J11" s="283" t="str">
        <f>IF(K11="","【※入力】","【入力済】")</f>
        <v>【※入力】</v>
      </c>
      <c r="K11" s="375"/>
      <c r="L11" s="194" t="s">
        <v>232</v>
      </c>
    </row>
    <row r="12" spans="1:49" s="5" customFormat="1" ht="21" customHeight="1">
      <c r="A12" s="194"/>
      <c r="B12" s="197" t="s">
        <v>14</v>
      </c>
      <c r="C12" s="283" t="str">
        <f t="shared" ref="C12" si="0">IF(D12="","【※入力】","【入力済】")</f>
        <v>【※入力】</v>
      </c>
      <c r="D12" s="428"/>
      <c r="E12" s="429"/>
      <c r="F12" s="429"/>
      <c r="G12" s="429"/>
      <c r="H12" s="430"/>
      <c r="I12" s="197" t="s">
        <v>490</v>
      </c>
      <c r="J12" s="283" t="str">
        <f>IF(K12="","【※入力】","【入力済】")</f>
        <v>【※入力】</v>
      </c>
      <c r="K12" s="345"/>
      <c r="L12" s="206"/>
    </row>
    <row r="13" spans="1:49" s="5" customFormat="1" ht="20.25" customHeight="1">
      <c r="A13" s="194"/>
      <c r="B13" s="197"/>
      <c r="C13" s="283"/>
      <c r="D13" s="200"/>
      <c r="E13" s="200"/>
      <c r="F13" s="200"/>
      <c r="G13" s="200"/>
      <c r="H13" s="200"/>
      <c r="I13" s="286"/>
      <c r="J13" s="286"/>
      <c r="K13" s="286"/>
      <c r="L13" s="286"/>
    </row>
    <row r="14" spans="1:49" ht="21" customHeight="1">
      <c r="A14" s="196" t="s">
        <v>224</v>
      </c>
      <c r="B14" s="196"/>
      <c r="C14" s="284"/>
      <c r="D14" s="207"/>
      <c r="E14" s="207"/>
      <c r="F14" s="207"/>
      <c r="G14" s="207"/>
      <c r="H14" s="207"/>
      <c r="I14" s="287"/>
      <c r="J14" s="287"/>
      <c r="K14" s="287"/>
      <c r="L14" s="287"/>
      <c r="P14" s="2"/>
      <c r="Q14" s="2"/>
    </row>
    <row r="15" spans="1:49" s="5" customFormat="1" ht="21" customHeight="1">
      <c r="A15" s="194"/>
      <c r="B15" s="197" t="s">
        <v>2</v>
      </c>
      <c r="C15" s="283" t="str">
        <f>IF(OR(D15="",F15=""),"【※入力】","【入力済】")</f>
        <v>【※入力】</v>
      </c>
      <c r="D15" s="376"/>
      <c r="E15" s="344" t="s">
        <v>459</v>
      </c>
      <c r="F15" s="376"/>
      <c r="G15" s="192"/>
      <c r="H15" s="192"/>
      <c r="I15" s="194"/>
      <c r="J15" s="194"/>
      <c r="K15" s="194"/>
      <c r="L15" s="194"/>
      <c r="M15" s="380" t="str">
        <f>CONCATENATE(D15,"-",F15)</f>
        <v>-</v>
      </c>
      <c r="N15" s="4"/>
      <c r="O15" s="4"/>
    </row>
    <row r="16" spans="1:49" s="5" customFormat="1" ht="21" customHeight="1">
      <c r="A16" s="194"/>
      <c r="B16" s="197" t="s">
        <v>15</v>
      </c>
      <c r="C16" s="283" t="str">
        <f t="shared" ref="C16:C20" si="1">IF(D16="","【※入力】","【入力済】")</f>
        <v>【※入力】</v>
      </c>
      <c r="D16" s="442"/>
      <c r="E16" s="443"/>
      <c r="F16" s="443"/>
      <c r="G16" s="443"/>
      <c r="H16" s="444"/>
      <c r="I16" s="197" t="s">
        <v>490</v>
      </c>
      <c r="J16" s="283" t="str">
        <f>IF(K16="","【※入力】","【入力済】")</f>
        <v>【※入力】</v>
      </c>
      <c r="K16" s="375"/>
      <c r="L16" s="194"/>
      <c r="M16" s="381"/>
    </row>
    <row r="17" spans="1:48" s="5" customFormat="1" ht="21" customHeight="1">
      <c r="A17" s="194"/>
      <c r="B17" s="197" t="s">
        <v>225</v>
      </c>
      <c r="C17" s="283" t="str">
        <f>IF(OR(D17="",F17="",H17=""),"【※入力】","【入力済】")</f>
        <v>【※入力】</v>
      </c>
      <c r="D17" s="377"/>
      <c r="E17" s="344" t="s">
        <v>286</v>
      </c>
      <c r="F17" s="377"/>
      <c r="G17" s="344" t="s">
        <v>286</v>
      </c>
      <c r="H17" s="377"/>
      <c r="I17" s="194"/>
      <c r="J17" s="194"/>
      <c r="K17" s="194"/>
      <c r="L17" s="194"/>
      <c r="M17" s="380" t="str">
        <f>CONCATENATE(D17,"-",F17,"-",H17)</f>
        <v>--</v>
      </c>
      <c r="N17" s="4"/>
      <c r="O17" s="4"/>
    </row>
    <row r="18" spans="1:48" s="5" customFormat="1" ht="21" customHeight="1">
      <c r="A18" s="194"/>
      <c r="B18" s="197" t="s">
        <v>226</v>
      </c>
      <c r="C18" s="283" t="str">
        <f>IF(OR(D18="",F18="",H18=""),"【※入力】","【入力済】")</f>
        <v>【※入力】</v>
      </c>
      <c r="D18" s="378"/>
      <c r="E18" s="344" t="s">
        <v>286</v>
      </c>
      <c r="F18" s="378"/>
      <c r="G18" s="344" t="s">
        <v>286</v>
      </c>
      <c r="H18" s="378"/>
      <c r="I18" s="194"/>
      <c r="J18" s="194"/>
      <c r="K18" s="194"/>
      <c r="L18" s="194"/>
      <c r="M18" s="380" t="str">
        <f>CONCATENATE(D18,"-",F18,"-",H18)</f>
        <v>--</v>
      </c>
      <c r="N18" s="4"/>
      <c r="O18" s="4"/>
    </row>
    <row r="19" spans="1:48" s="5" customFormat="1" ht="21" customHeight="1">
      <c r="A19" s="194"/>
      <c r="B19" s="197" t="s">
        <v>192</v>
      </c>
      <c r="C19" s="283" t="str">
        <f t="shared" si="1"/>
        <v>【※入力】</v>
      </c>
      <c r="D19" s="432"/>
      <c r="E19" s="433"/>
      <c r="F19" s="433"/>
      <c r="G19" s="433"/>
      <c r="H19" s="434"/>
      <c r="I19" s="288" t="s">
        <v>497</v>
      </c>
      <c r="J19" s="288"/>
      <c r="K19" s="288"/>
      <c r="L19" s="288"/>
      <c r="M19" s="380"/>
      <c r="N19" s="4"/>
      <c r="O19" s="4"/>
    </row>
    <row r="20" spans="1:48" s="5" customFormat="1" ht="21" customHeight="1">
      <c r="A20" s="194"/>
      <c r="B20" s="199" t="s">
        <v>433</v>
      </c>
      <c r="C20" s="283" t="str">
        <f t="shared" si="1"/>
        <v>【※入力】</v>
      </c>
      <c r="D20" s="428"/>
      <c r="E20" s="429"/>
      <c r="F20" s="429"/>
      <c r="G20" s="429"/>
      <c r="H20" s="430"/>
      <c r="I20" s="197" t="s">
        <v>490</v>
      </c>
      <c r="J20" s="283" t="str">
        <f>IF(K20="","【※入力】","【入力済】")</f>
        <v>【※入力】</v>
      </c>
      <c r="K20" s="345"/>
      <c r="L20" s="194" t="s">
        <v>234</v>
      </c>
      <c r="M20" s="380"/>
      <c r="N20" s="4"/>
      <c r="O20" s="4"/>
    </row>
    <row r="21" spans="1:48" s="5" customFormat="1" ht="21" customHeight="1">
      <c r="A21" s="194"/>
      <c r="B21" s="199" t="s">
        <v>0</v>
      </c>
      <c r="C21" s="283" t="str">
        <f>IF(OR(LEFT(D21,1)="※",D21=""),"【※選択】","【入力済】")</f>
        <v>【※選択】</v>
      </c>
      <c r="D21" s="379" t="s">
        <v>526</v>
      </c>
      <c r="E21" s="194" t="s">
        <v>494</v>
      </c>
      <c r="F21" s="289"/>
      <c r="G21" s="289"/>
      <c r="H21" s="289"/>
      <c r="I21" s="289"/>
      <c r="J21" s="289"/>
      <c r="K21" s="289"/>
      <c r="L21" s="289"/>
      <c r="M21" s="380"/>
      <c r="N21" s="4"/>
      <c r="O21" s="4"/>
    </row>
    <row r="22" spans="1:48" s="5" customFormat="1" ht="21" customHeight="1">
      <c r="A22" s="194"/>
      <c r="B22" s="199" t="s">
        <v>16</v>
      </c>
      <c r="C22" s="283" t="str">
        <f>IF(OR(D22="",F22="",H22=""),"【※入力】","【入力済】")</f>
        <v>【※入力】</v>
      </c>
      <c r="D22" s="377"/>
      <c r="E22" s="344" t="s">
        <v>286</v>
      </c>
      <c r="F22" s="378"/>
      <c r="G22" s="344" t="s">
        <v>286</v>
      </c>
      <c r="H22" s="378"/>
      <c r="I22" s="194"/>
      <c r="J22" s="194"/>
      <c r="K22" s="194"/>
      <c r="L22" s="194"/>
      <c r="M22" s="380" t="str">
        <f>CONCATENATE(D22,"-",F22,"-",H22)</f>
        <v>--</v>
      </c>
      <c r="N22" s="4"/>
      <c r="O22" s="4"/>
    </row>
    <row r="23" spans="1:48" s="5" customFormat="1" ht="21" customHeight="1">
      <c r="A23" s="194"/>
      <c r="B23" s="199" t="s">
        <v>227</v>
      </c>
      <c r="C23" s="283" t="str">
        <f>IF(OR(D23="",F23="",H23=""),"【※入力】","【入力済】")</f>
        <v>【※入力】</v>
      </c>
      <c r="D23" s="377"/>
      <c r="E23" s="344" t="s">
        <v>286</v>
      </c>
      <c r="F23" s="377"/>
      <c r="G23" s="344" t="s">
        <v>286</v>
      </c>
      <c r="H23" s="377"/>
      <c r="I23" s="194"/>
      <c r="J23" s="194"/>
      <c r="K23" s="194"/>
      <c r="L23" s="194"/>
      <c r="M23" s="380" t="str">
        <f>CONCATENATE(D23,"-",F23,"-",H23)</f>
        <v>--</v>
      </c>
      <c r="N23" s="4"/>
      <c r="O23" s="4"/>
    </row>
    <row r="24" spans="1:48" s="5" customFormat="1" ht="21" customHeight="1">
      <c r="A24" s="194"/>
      <c r="B24" s="199" t="s">
        <v>17</v>
      </c>
      <c r="C24" s="283" t="str">
        <f>IF(OR(D24="",F24="",H24=""),"【※入力】","【入力済】")</f>
        <v>【※入力】</v>
      </c>
      <c r="D24" s="377"/>
      <c r="E24" s="344" t="s">
        <v>286</v>
      </c>
      <c r="F24" s="377"/>
      <c r="G24" s="344" t="s">
        <v>286</v>
      </c>
      <c r="H24" s="377"/>
      <c r="I24" s="194"/>
      <c r="J24" s="194"/>
      <c r="K24" s="194"/>
      <c r="L24" s="194"/>
      <c r="M24" s="380" t="str">
        <f>CONCATENATE(D24,"-",F24,"-",H24)</f>
        <v>--</v>
      </c>
      <c r="N24" s="4"/>
      <c r="O24" s="4"/>
    </row>
    <row r="25" spans="1:48" s="5" customFormat="1" ht="21" customHeight="1">
      <c r="A25" s="194"/>
      <c r="B25" s="199"/>
      <c r="C25" s="283"/>
      <c r="D25" s="200"/>
      <c r="E25" s="200"/>
      <c r="F25" s="200"/>
      <c r="G25" s="200"/>
      <c r="H25" s="200"/>
      <c r="I25" s="194"/>
      <c r="J25" s="194"/>
      <c r="K25" s="194"/>
      <c r="L25" s="194"/>
      <c r="M25" s="4"/>
      <c r="N25" s="4"/>
      <c r="O25" s="4"/>
    </row>
    <row r="26" spans="1:48" s="5" customFormat="1" ht="21" customHeight="1">
      <c r="A26" s="195" t="s">
        <v>233</v>
      </c>
      <c r="B26" s="285"/>
      <c r="C26" s="285"/>
      <c r="D26" s="192"/>
      <c r="E26" s="192"/>
      <c r="F26" s="192"/>
      <c r="G26" s="192"/>
      <c r="H26" s="192"/>
      <c r="I26" s="193"/>
      <c r="J26" s="193"/>
      <c r="K26" s="193"/>
      <c r="L26" s="193"/>
      <c r="M26" s="4"/>
      <c r="N26" s="4"/>
      <c r="O26" s="4"/>
    </row>
    <row r="27" spans="1:48" s="5" customFormat="1" ht="21" customHeight="1">
      <c r="A27" s="200" t="s">
        <v>235</v>
      </c>
      <c r="B27" s="285"/>
      <c r="C27" s="285"/>
      <c r="D27" s="192"/>
      <c r="E27" s="192"/>
      <c r="F27" s="192"/>
      <c r="G27" s="192"/>
      <c r="H27" s="192"/>
      <c r="I27" s="193"/>
      <c r="J27" s="193"/>
      <c r="K27" s="193"/>
      <c r="L27" s="193"/>
      <c r="M27" s="4"/>
      <c r="N27" s="4"/>
      <c r="O27" s="4"/>
    </row>
    <row r="28" spans="1:48" s="5" customFormat="1" ht="21" customHeight="1">
      <c r="A28" s="194"/>
      <c r="B28" s="201" t="s">
        <v>491</v>
      </c>
      <c r="C28" s="283" t="str">
        <f>IF(OR(LEFT(D28,1)="※",D28=""),"【※選択】","【入力済】")</f>
        <v>【※選択】</v>
      </c>
      <c r="D28" s="436" t="s">
        <v>211</v>
      </c>
      <c r="E28" s="437"/>
      <c r="F28" s="437"/>
      <c r="G28" s="437"/>
      <c r="H28" s="438"/>
      <c r="I28" s="288" t="s">
        <v>558</v>
      </c>
      <c r="J28" s="288"/>
      <c r="K28" s="288"/>
      <c r="L28" s="288"/>
    </row>
    <row r="29" spans="1:48" s="5" customFormat="1" ht="21" customHeight="1">
      <c r="A29" s="415" t="s">
        <v>559</v>
      </c>
      <c r="B29" s="415"/>
      <c r="C29" s="283" t="str">
        <f>IF(OR(LEFT(D29,1)="※",D29=""),"【※選択】","【入力済】")</f>
        <v>【※選択】</v>
      </c>
      <c r="D29" s="436" t="s">
        <v>211</v>
      </c>
      <c r="E29" s="437"/>
      <c r="F29" s="437"/>
      <c r="G29" s="437"/>
      <c r="H29" s="438"/>
      <c r="I29" s="288" t="s">
        <v>560</v>
      </c>
      <c r="J29" s="288"/>
      <c r="K29" s="288"/>
      <c r="L29" s="288"/>
      <c r="M29" s="1"/>
      <c r="N29" s="1"/>
      <c r="O29" s="1"/>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row>
    <row r="30" spans="1:48" s="5" customFormat="1" ht="21" customHeight="1">
      <c r="A30" s="415" t="s">
        <v>564</v>
      </c>
      <c r="B30" s="415"/>
      <c r="C30" s="283" t="str">
        <f>IF(OR(LEFT(D30,1)="※",D30=""),"【※選択】","【入力済】")</f>
        <v>【※選択】</v>
      </c>
      <c r="D30" s="439" t="s">
        <v>211</v>
      </c>
      <c r="E30" s="440"/>
      <c r="F30" s="440"/>
      <c r="G30" s="440"/>
      <c r="H30" s="441"/>
      <c r="I30" s="194" t="s">
        <v>565</v>
      </c>
      <c r="J30" s="194"/>
      <c r="K30" s="194"/>
      <c r="L30" s="194"/>
      <c r="M30" s="1"/>
      <c r="N30" s="1"/>
      <c r="O30" s="1"/>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row>
    <row r="31" spans="1:48" ht="21" customHeight="1">
      <c r="A31" s="194"/>
      <c r="B31" s="201" t="s">
        <v>532</v>
      </c>
      <c r="C31" s="283" t="str">
        <f>IF(OR(LEFT(D31,1)="※",D31=""),"【※選択】","【入力済】")</f>
        <v>【※選択】</v>
      </c>
      <c r="D31" s="439" t="s">
        <v>211</v>
      </c>
      <c r="E31" s="440"/>
      <c r="F31" s="440"/>
      <c r="G31" s="440"/>
      <c r="H31" s="441"/>
      <c r="I31" s="194" t="s">
        <v>535</v>
      </c>
      <c r="J31" s="194"/>
      <c r="K31" s="194"/>
      <c r="L31" s="194"/>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row>
    <row r="32" spans="1:48" ht="24" customHeight="1">
      <c r="A32" s="194"/>
      <c r="B32" s="201" t="s">
        <v>533</v>
      </c>
      <c r="C32" s="283" t="str">
        <f>IF(OR(LEFT(D29,1)="※",D29=""),"【※選択】",IF(ISERR(SEARCH("フェスティバル",D29)),"【選択不要】",IF(OR(LEFT(D32,1)="※",D32=""),"【※選択】","【入力済】")))</f>
        <v>【※選択】</v>
      </c>
      <c r="D32" s="439" t="s">
        <v>211</v>
      </c>
      <c r="E32" s="440"/>
      <c r="F32" s="440"/>
      <c r="G32" s="440"/>
      <c r="H32" s="441"/>
      <c r="I32" s="194" t="s">
        <v>534</v>
      </c>
      <c r="J32" s="206"/>
      <c r="K32" s="206"/>
      <c r="L32" s="206"/>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row>
    <row r="33" spans="1:17" ht="21" customHeight="1">
      <c r="A33" s="200" t="s">
        <v>236</v>
      </c>
      <c r="B33" s="202"/>
      <c r="C33" s="202"/>
      <c r="D33" s="200"/>
      <c r="E33" s="200"/>
      <c r="F33" s="200"/>
      <c r="G33" s="200"/>
      <c r="H33" s="200"/>
      <c r="I33" s="194"/>
      <c r="J33" s="194"/>
      <c r="K33" s="194"/>
      <c r="L33" s="194"/>
      <c r="P33" s="2"/>
      <c r="Q33" s="2"/>
    </row>
    <row r="34" spans="1:17" s="5" customFormat="1" ht="21" customHeight="1">
      <c r="A34" s="194"/>
      <c r="B34" s="199" t="s">
        <v>237</v>
      </c>
      <c r="C34" s="283" t="str">
        <f t="shared" ref="C34:C36" si="2">IF(D34="","【※入力】","【入力済】")</f>
        <v>【※入力】</v>
      </c>
      <c r="D34" s="350"/>
      <c r="E34" s="194" t="s">
        <v>495</v>
      </c>
      <c r="F34" s="194" t="str">
        <f>"人数を入力。個人参加費 " &amp; DBCS(TEXT(【更新用】イベント基本情報!$E$5,"#,##0")) &amp; "円が必要です。"</f>
        <v>人数を入力。個人参加費 １，５００円が必要です。</v>
      </c>
      <c r="G34" s="194"/>
      <c r="H34" s="194"/>
      <c r="I34" s="194"/>
      <c r="J34" s="194"/>
      <c r="K34" s="194"/>
      <c r="L34" s="194"/>
      <c r="M34" s="4"/>
      <c r="N34"/>
      <c r="O34" s="4"/>
    </row>
    <row r="35" spans="1:17" s="5" customFormat="1" ht="21" customHeight="1">
      <c r="A35" s="194"/>
      <c r="B35" s="194"/>
      <c r="C35" s="194"/>
      <c r="D35" s="194"/>
      <c r="E35" s="194"/>
      <c r="F35" s="194"/>
      <c r="G35" s="194"/>
      <c r="H35" s="194"/>
      <c r="I35" s="194"/>
      <c r="J35" s="194"/>
      <c r="K35" s="194"/>
      <c r="L35" s="194"/>
      <c r="M35" s="4"/>
      <c r="N35" s="4"/>
      <c r="O35" s="4"/>
    </row>
    <row r="36" spans="1:17" s="5" customFormat="1" ht="21" customHeight="1">
      <c r="A36" s="194"/>
      <c r="B36" s="199" t="s">
        <v>239</v>
      </c>
      <c r="C36" s="283" t="str">
        <f t="shared" si="2"/>
        <v>【※入力】</v>
      </c>
      <c r="D36" s="350"/>
      <c r="E36" s="194" t="s">
        <v>495</v>
      </c>
      <c r="F36" s="194" t="str">
        <f>"人数を入力。個人参加費は必要ありません。"&amp;DBCS(【更新用】イベント基本情報!$E$7) &amp; "名まで登録可能（楽器の搬入出が許可される）"</f>
        <v>人数を入力。個人参加費は必要ありません。１０名まで登録可能（楽器の搬入出が許可される）</v>
      </c>
      <c r="G36" s="194"/>
      <c r="H36" s="194"/>
      <c r="I36" s="194"/>
      <c r="J36" s="194"/>
      <c r="K36" s="194"/>
      <c r="L36" s="194"/>
      <c r="M36" s="4"/>
      <c r="N36" s="4"/>
      <c r="O36" s="4"/>
    </row>
    <row r="37" spans="1:17" s="5" customFormat="1" ht="21" customHeight="1">
      <c r="A37" s="194"/>
      <c r="B37" s="199" t="s">
        <v>4</v>
      </c>
      <c r="C37" s="283" t="str">
        <f>IF(OR(LEFT(D37,1)="※",D37=""),"【※選択】","【入力済】")</f>
        <v>【※選択】</v>
      </c>
      <c r="D37" s="374" t="s">
        <v>526</v>
      </c>
      <c r="E37" s="194"/>
      <c r="F37" s="194"/>
      <c r="G37" s="194"/>
      <c r="H37" s="194"/>
      <c r="I37" s="194"/>
      <c r="J37" s="194"/>
      <c r="K37" s="194"/>
      <c r="L37" s="194"/>
      <c r="M37" s="4"/>
      <c r="N37" s="4"/>
      <c r="O37" s="4"/>
    </row>
    <row r="38" spans="1:17" s="5" customFormat="1" ht="13.9" customHeight="1">
      <c r="A38" s="194"/>
      <c r="B38" s="200"/>
      <c r="C38" s="202"/>
      <c r="D38" s="200"/>
      <c r="E38" s="200"/>
      <c r="F38" s="200"/>
      <c r="G38" s="200"/>
      <c r="H38" s="200"/>
      <c r="I38" s="194"/>
      <c r="J38" s="194"/>
      <c r="K38" s="194"/>
      <c r="L38" s="194"/>
      <c r="M38" s="4"/>
      <c r="N38" s="4"/>
      <c r="O38" s="4"/>
    </row>
    <row r="39" spans="1:17" s="5" customFormat="1" ht="13.9" customHeight="1">
      <c r="A39" s="200" t="s">
        <v>401</v>
      </c>
      <c r="B39" s="200"/>
      <c r="C39" s="202"/>
      <c r="D39" s="200"/>
      <c r="E39" s="200"/>
      <c r="F39" s="200"/>
      <c r="G39" s="200"/>
      <c r="H39" s="200"/>
      <c r="I39" s="194"/>
      <c r="J39" s="194"/>
      <c r="K39" s="194"/>
      <c r="L39" s="194"/>
      <c r="M39" s="4"/>
      <c r="N39" s="4"/>
      <c r="O39" s="4"/>
    </row>
    <row r="40" spans="1:17" s="5" customFormat="1" ht="13.9" customHeight="1">
      <c r="A40" s="194"/>
      <c r="B40" s="200"/>
      <c r="C40" s="202"/>
      <c r="D40" s="200"/>
      <c r="E40" s="200"/>
      <c r="F40" s="200"/>
      <c r="G40" s="200"/>
      <c r="H40" s="200"/>
      <c r="I40" s="194"/>
      <c r="J40" s="194"/>
      <c r="K40" s="194"/>
      <c r="L40" s="194"/>
      <c r="M40" s="4"/>
      <c r="N40" s="4"/>
      <c r="O40" s="4"/>
    </row>
    <row r="41" spans="1:17" s="5" customFormat="1" ht="21" customHeight="1">
      <c r="A41" s="194"/>
      <c r="B41" s="199" t="s">
        <v>492</v>
      </c>
      <c r="C41" s="283" t="s">
        <v>240</v>
      </c>
      <c r="D41" s="349">
        <f>(D34+D35)</f>
        <v>0</v>
      </c>
      <c r="E41" s="194" t="s">
        <v>495</v>
      </c>
      <c r="F41" s="194" t="str">
        <f>"個人参加費１名につき"&amp;DBCS(TEXT(【更新用】イベント基本情報!$E$5,"#,##0"))&amp;"円"</f>
        <v>個人参加費１名につき１，５００円</v>
      </c>
      <c r="G41" s="203"/>
      <c r="H41" s="203"/>
      <c r="I41" s="194"/>
      <c r="J41" s="194"/>
      <c r="K41" s="194"/>
      <c r="L41" s="194"/>
      <c r="M41" s="4"/>
      <c r="N41" s="4"/>
      <c r="O41" s="4"/>
    </row>
    <row r="42" spans="1:17" s="5" customFormat="1" ht="21" customHeight="1">
      <c r="A42" s="194"/>
      <c r="B42" s="199" t="s">
        <v>493</v>
      </c>
      <c r="C42" s="283" t="s">
        <v>240</v>
      </c>
      <c r="D42" s="349" t="str">
        <f>TEXT(($D$34+$D$35)*【更新用】イベント基本情報!$E$5,"#,##0")</f>
        <v>0</v>
      </c>
      <c r="E42" s="194" t="s">
        <v>496</v>
      </c>
      <c r="F42" s="343" t="s">
        <v>542</v>
      </c>
      <c r="G42" s="203"/>
      <c r="H42" s="203"/>
      <c r="I42" s="194"/>
      <c r="J42" s="194"/>
      <c r="K42" s="194"/>
      <c r="L42" s="194"/>
      <c r="M42" s="4"/>
      <c r="N42" s="4"/>
      <c r="O42" s="4"/>
    </row>
    <row r="43" spans="1:17" s="5" customFormat="1" ht="21" hidden="1" customHeight="1">
      <c r="A43" s="194"/>
      <c r="B43" s="199" t="s">
        <v>241</v>
      </c>
      <c r="C43" s="283" t="str">
        <f t="shared" ref="C43" si="3">IF(D43="","【※入力】","【入力済】")</f>
        <v>【※入力】</v>
      </c>
      <c r="D43" s="227"/>
      <c r="E43" s="194" t="s">
        <v>243</v>
      </c>
      <c r="F43" s="203"/>
      <c r="G43" s="203"/>
      <c r="H43" s="203"/>
      <c r="I43" s="194"/>
      <c r="J43" s="194"/>
      <c r="K43" s="194"/>
      <c r="L43" s="194"/>
      <c r="M43" s="4"/>
      <c r="N43" s="4"/>
      <c r="O43" s="4"/>
    </row>
    <row r="44" spans="1:17" s="5" customFormat="1" ht="21" hidden="1" customHeight="1">
      <c r="A44" s="194"/>
      <c r="B44" s="199" t="s">
        <v>242</v>
      </c>
      <c r="C44" s="283" t="s">
        <v>240</v>
      </c>
      <c r="D44" s="210" t="str">
        <f>D43*【更新用】イベント基本情報!E6&amp;" 円"</f>
        <v>0 円</v>
      </c>
      <c r="E44" s="342"/>
      <c r="F44" s="342"/>
      <c r="G44" s="342"/>
      <c r="H44" s="342"/>
      <c r="I44" s="194"/>
      <c r="J44" s="194"/>
      <c r="K44" s="194"/>
      <c r="L44" s="194"/>
      <c r="M44" s="4"/>
      <c r="N44" s="4"/>
      <c r="O44" s="4"/>
    </row>
    <row r="45" spans="1:17" s="5" customFormat="1" ht="21" hidden="1" customHeight="1">
      <c r="A45" s="194"/>
      <c r="B45" s="199" t="s">
        <v>244</v>
      </c>
      <c r="C45" s="283" t="s">
        <v>240</v>
      </c>
      <c r="D45" s="209" t="str">
        <f>((D34+D35)*【更新用】イベント基本情報!E5+D43*【更新用】イベント基本情報!E6)&amp;" 円"</f>
        <v>0 円</v>
      </c>
      <c r="E45" s="203"/>
      <c r="F45" s="203"/>
      <c r="G45" s="203"/>
      <c r="H45" s="203"/>
      <c r="I45" s="194"/>
      <c r="J45" s="194"/>
      <c r="K45" s="194"/>
      <c r="L45" s="194"/>
      <c r="M45" s="4"/>
      <c r="N45" s="4"/>
      <c r="O45" s="4"/>
    </row>
    <row r="46" spans="1:17" s="5" customFormat="1" ht="21" customHeight="1">
      <c r="A46" s="194"/>
      <c r="B46" s="199"/>
      <c r="C46" s="283"/>
      <c r="D46" s="348"/>
      <c r="E46" s="203"/>
      <c r="F46" s="203"/>
      <c r="G46" s="203"/>
      <c r="H46" s="203"/>
      <c r="I46" s="194"/>
      <c r="J46" s="194"/>
      <c r="K46" s="194"/>
      <c r="L46" s="194"/>
      <c r="M46" s="4"/>
      <c r="N46" s="4"/>
      <c r="O46" s="4"/>
    </row>
    <row r="47" spans="1:17" s="5" customFormat="1" ht="21" customHeight="1">
      <c r="A47" s="194"/>
      <c r="B47" s="203" t="s">
        <v>551</v>
      </c>
      <c r="C47" s="283"/>
      <c r="D47" s="347"/>
      <c r="E47" s="343"/>
      <c r="F47" s="343"/>
      <c r="G47" s="343"/>
      <c r="H47" s="343"/>
      <c r="I47" s="194"/>
      <c r="J47" s="194"/>
      <c r="K47" s="194"/>
      <c r="L47" s="194"/>
      <c r="M47" s="4"/>
      <c r="N47" s="4"/>
      <c r="O47" s="4"/>
    </row>
    <row r="48" spans="1:17" s="5" customFormat="1" ht="21" customHeight="1">
      <c r="A48" s="194"/>
      <c r="B48" s="199" t="s">
        <v>464</v>
      </c>
      <c r="C48" s="283" t="str">
        <f t="shared" ref="C48:C49" si="4">IF(D48="","【※入力】","【入力済】")</f>
        <v>【※入力】</v>
      </c>
      <c r="D48" s="366"/>
      <c r="E48" s="194" t="s">
        <v>501</v>
      </c>
      <c r="F48" s="194" t="str">
        <f>"入場料：" &amp; DBCS(TEXT(【更新用】イベント基本情報!$E$8,"#,##0")) &amp; "円"</f>
        <v>入場料：２，０００円</v>
      </c>
      <c r="G48" s="194"/>
      <c r="H48" s="194"/>
      <c r="I48" s="194"/>
      <c r="J48" s="194"/>
      <c r="K48" s="194"/>
      <c r="L48" s="194"/>
      <c r="M48" s="4"/>
      <c r="N48" s="4"/>
      <c r="O48" s="4"/>
    </row>
    <row r="49" spans="1:15" s="5" customFormat="1" ht="21" customHeight="1">
      <c r="A49" s="194"/>
      <c r="B49" s="199" t="s">
        <v>465</v>
      </c>
      <c r="C49" s="283" t="str">
        <f t="shared" si="4"/>
        <v>【※入力】</v>
      </c>
      <c r="D49" s="366"/>
      <c r="E49" s="194" t="s">
        <v>501</v>
      </c>
      <c r="F49" s="194" t="str">
        <f>"入場料：" &amp; DBCS(TEXT(【更新用】イベント基本情報!$E$9,"#,##0")) &amp; "円　※6歳以上小学生以下。未就学児は膝上無料。ただし、席に座る場合は小学生券が必要です。"</f>
        <v>入場料：５００円　※6歳以上小学生以下。未就学児は膝上無料。ただし、席に座る場合は小学生券が必要です。</v>
      </c>
      <c r="G49" s="194"/>
      <c r="H49" s="194"/>
      <c r="I49" s="194"/>
      <c r="J49" s="194"/>
      <c r="K49" s="194"/>
      <c r="L49" s="194"/>
      <c r="M49" s="4"/>
      <c r="N49" s="4"/>
      <c r="O49" s="4"/>
    </row>
    <row r="50" spans="1:15" s="5" customFormat="1" ht="21" customHeight="1">
      <c r="A50" s="194"/>
      <c r="B50" s="199"/>
      <c r="C50" s="283"/>
      <c r="D50" s="392" t="s">
        <v>466</v>
      </c>
      <c r="E50" s="203"/>
      <c r="F50" s="203"/>
      <c r="G50" s="203"/>
      <c r="H50" s="203"/>
      <c r="I50" s="194"/>
      <c r="J50" s="194"/>
      <c r="K50" s="194"/>
      <c r="L50" s="194"/>
      <c r="M50" s="4"/>
      <c r="N50" s="4"/>
      <c r="O50" s="4"/>
    </row>
    <row r="51" spans="1:15" s="5" customFormat="1" ht="12">
      <c r="A51" s="194"/>
      <c r="B51" s="199"/>
      <c r="C51" s="283"/>
      <c r="D51" s="391" t="s">
        <v>540</v>
      </c>
      <c r="E51" s="203"/>
      <c r="F51" s="203"/>
      <c r="G51" s="203"/>
      <c r="H51" s="203"/>
      <c r="I51" s="194"/>
      <c r="J51" s="194"/>
      <c r="K51" s="194"/>
      <c r="L51" s="194"/>
      <c r="M51" s="4"/>
      <c r="N51" s="4"/>
      <c r="O51" s="4"/>
    </row>
    <row r="52" spans="1:15" s="5" customFormat="1" ht="12">
      <c r="A52" s="194"/>
      <c r="B52" s="199"/>
      <c r="C52" s="283"/>
      <c r="D52" s="391" t="s">
        <v>543</v>
      </c>
      <c r="E52" s="203"/>
      <c r="F52" s="203"/>
      <c r="G52" s="203"/>
      <c r="H52" s="203"/>
      <c r="I52" s="194"/>
      <c r="J52" s="194"/>
      <c r="K52" s="194"/>
      <c r="L52" s="194"/>
      <c r="M52" s="4"/>
      <c r="N52" s="4"/>
      <c r="O52" s="4"/>
    </row>
    <row r="53" spans="1:15" s="5" customFormat="1" ht="12">
      <c r="A53" s="194"/>
      <c r="B53" s="199"/>
      <c r="C53" s="283"/>
      <c r="D53" s="391" t="s">
        <v>467</v>
      </c>
      <c r="E53" s="203"/>
      <c r="F53" s="203"/>
      <c r="G53" s="203"/>
      <c r="H53" s="203"/>
      <c r="I53" s="194"/>
      <c r="J53" s="194"/>
      <c r="K53" s="194"/>
      <c r="L53" s="194"/>
      <c r="M53" s="4"/>
      <c r="N53" s="4"/>
      <c r="O53" s="4"/>
    </row>
    <row r="54" spans="1:15" s="5" customFormat="1" ht="12">
      <c r="A54" s="194"/>
      <c r="B54" s="199"/>
      <c r="C54" s="283"/>
      <c r="D54" s="391" t="s">
        <v>541</v>
      </c>
      <c r="E54" s="203"/>
      <c r="F54" s="203"/>
      <c r="G54" s="203"/>
      <c r="H54" s="203"/>
      <c r="I54" s="194"/>
      <c r="J54" s="194"/>
      <c r="K54" s="194"/>
      <c r="L54" s="194"/>
      <c r="M54" s="4"/>
      <c r="N54" s="4"/>
      <c r="O54" s="4"/>
    </row>
    <row r="55" spans="1:15" s="5" customFormat="1" ht="21" customHeight="1">
      <c r="A55" s="194"/>
      <c r="B55" s="199"/>
      <c r="C55" s="283"/>
      <c r="D55" s="343"/>
      <c r="E55" s="203"/>
      <c r="F55" s="203"/>
      <c r="G55" s="203"/>
      <c r="H55" s="203"/>
      <c r="I55" s="194"/>
      <c r="J55" s="194"/>
      <c r="K55" s="194"/>
      <c r="L55" s="194"/>
      <c r="M55" s="4"/>
      <c r="N55" s="4"/>
      <c r="O55" s="4"/>
    </row>
    <row r="56" spans="1:15" s="5" customFormat="1" ht="21" customHeight="1">
      <c r="A56" s="203" t="s">
        <v>478</v>
      </c>
      <c r="B56" s="199"/>
      <c r="C56" s="283"/>
      <c r="D56" s="343"/>
      <c r="E56" s="203"/>
      <c r="F56" s="203"/>
      <c r="G56" s="203"/>
      <c r="H56" s="203"/>
      <c r="I56" s="194"/>
      <c r="J56" s="194"/>
      <c r="K56" s="194"/>
      <c r="L56" s="194"/>
      <c r="M56" s="4"/>
      <c r="N56" s="4"/>
      <c r="O56" s="4"/>
    </row>
    <row r="57" spans="1:15" s="5" customFormat="1" ht="13.9" customHeight="1">
      <c r="A57" s="203"/>
      <c r="B57" s="283"/>
      <c r="C57" s="283"/>
      <c r="D57" s="431" t="s">
        <v>479</v>
      </c>
      <c r="E57" s="431"/>
      <c r="F57" s="431"/>
      <c r="G57" s="431"/>
      <c r="H57" s="356" t="s">
        <v>472</v>
      </c>
      <c r="I57" s="194"/>
      <c r="J57" s="194"/>
      <c r="K57" s="194"/>
      <c r="L57" s="194"/>
      <c r="M57" s="4"/>
      <c r="N57" s="4"/>
      <c r="O57" s="4"/>
    </row>
    <row r="58" spans="1:15" s="5" customFormat="1" ht="21" customHeight="1">
      <c r="A58" s="194"/>
      <c r="B58" s="199" t="s">
        <v>476</v>
      </c>
      <c r="C58" s="283" t="s">
        <v>473</v>
      </c>
      <c r="D58" s="414" t="s">
        <v>211</v>
      </c>
      <c r="E58" s="414"/>
      <c r="F58" s="414"/>
      <c r="G58" s="414"/>
      <c r="H58" s="366"/>
      <c r="I58" s="393" t="s">
        <v>480</v>
      </c>
      <c r="J58" s="357"/>
      <c r="K58" s="357"/>
      <c r="L58" s="357"/>
      <c r="M58" s="4"/>
      <c r="N58" s="4"/>
      <c r="O58" s="4"/>
    </row>
    <row r="59" spans="1:15" s="5" customFormat="1" ht="21" customHeight="1">
      <c r="A59" s="194"/>
      <c r="B59" s="199"/>
      <c r="C59" s="283" t="s">
        <v>474</v>
      </c>
      <c r="D59" s="414" t="s">
        <v>211</v>
      </c>
      <c r="E59" s="414"/>
      <c r="F59" s="414"/>
      <c r="G59" s="414"/>
      <c r="H59" s="366"/>
      <c r="I59" s="357" t="s">
        <v>481</v>
      </c>
      <c r="J59" s="357"/>
      <c r="K59" s="357"/>
      <c r="L59" s="357"/>
      <c r="M59" s="4"/>
      <c r="N59" s="4"/>
      <c r="O59" s="4"/>
    </row>
    <row r="60" spans="1:15" s="5" customFormat="1" ht="21" customHeight="1">
      <c r="A60" s="194"/>
      <c r="B60" s="199"/>
      <c r="C60" s="283" t="s">
        <v>475</v>
      </c>
      <c r="D60" s="414" t="s">
        <v>211</v>
      </c>
      <c r="E60" s="414"/>
      <c r="F60" s="414"/>
      <c r="G60" s="414"/>
      <c r="H60" s="366"/>
      <c r="I60" s="357" t="s">
        <v>482</v>
      </c>
      <c r="J60" s="357"/>
      <c r="K60" s="357"/>
      <c r="L60" s="357"/>
      <c r="M60" s="4"/>
      <c r="N60" s="4"/>
      <c r="O60" s="4"/>
    </row>
    <row r="61" spans="1:15" s="5" customFormat="1" ht="21" customHeight="1">
      <c r="A61" s="194"/>
      <c r="B61" s="199" t="s">
        <v>477</v>
      </c>
      <c r="C61" s="283" t="s">
        <v>473</v>
      </c>
      <c r="D61" s="414" t="s">
        <v>211</v>
      </c>
      <c r="E61" s="414"/>
      <c r="F61" s="414"/>
      <c r="G61" s="414"/>
      <c r="H61" s="366"/>
      <c r="I61" s="357" t="s">
        <v>550</v>
      </c>
      <c r="J61" s="357"/>
      <c r="K61" s="357"/>
      <c r="L61" s="357"/>
      <c r="M61" s="4"/>
      <c r="N61" s="4"/>
      <c r="O61" s="4"/>
    </row>
    <row r="62" spans="1:15" s="5" customFormat="1" ht="21" customHeight="1">
      <c r="A62" s="194"/>
      <c r="B62" s="199"/>
      <c r="C62" s="283" t="s">
        <v>474</v>
      </c>
      <c r="D62" s="414" t="s">
        <v>211</v>
      </c>
      <c r="E62" s="414"/>
      <c r="F62" s="414"/>
      <c r="G62" s="414"/>
      <c r="H62" s="366"/>
      <c r="I62" s="357" t="s">
        <v>593</v>
      </c>
      <c r="J62" s="357"/>
      <c r="K62" s="357"/>
      <c r="L62" s="357"/>
      <c r="M62" s="4"/>
      <c r="N62" s="4"/>
      <c r="O62" s="4"/>
    </row>
    <row r="63" spans="1:15" s="5" customFormat="1" ht="21" customHeight="1">
      <c r="A63" s="194"/>
      <c r="B63" s="204"/>
      <c r="C63" s="204"/>
      <c r="D63" s="204"/>
      <c r="E63" s="204"/>
      <c r="F63" s="204"/>
      <c r="G63" s="204"/>
      <c r="H63" s="204"/>
      <c r="I63" s="357"/>
      <c r="J63" s="204"/>
      <c r="K63" s="204"/>
      <c r="L63" s="204"/>
      <c r="M63" s="4"/>
      <c r="N63" s="4"/>
      <c r="O63" s="4"/>
    </row>
    <row r="64" spans="1:15" s="5" customFormat="1" ht="21" customHeight="1">
      <c r="A64" s="203" t="s">
        <v>400</v>
      </c>
      <c r="B64" s="283"/>
      <c r="C64" s="283"/>
      <c r="D64" s="203"/>
      <c r="E64" s="203"/>
      <c r="F64" s="203"/>
      <c r="G64" s="203"/>
      <c r="H64" s="203"/>
      <c r="I64" s="194"/>
      <c r="J64" s="194"/>
      <c r="K64" s="194"/>
      <c r="L64" s="194"/>
      <c r="M64" s="4"/>
      <c r="N64" s="4"/>
      <c r="O64" s="4"/>
    </row>
    <row r="65" spans="1:15" s="5" customFormat="1" ht="21" customHeight="1">
      <c r="A65" s="194"/>
      <c r="B65" s="203" t="s">
        <v>470</v>
      </c>
      <c r="C65" s="283"/>
      <c r="D65" s="194"/>
      <c r="E65" s="194"/>
      <c r="F65" s="194"/>
      <c r="G65" s="194"/>
      <c r="H65" s="194"/>
      <c r="I65" s="194"/>
      <c r="J65" s="194"/>
      <c r="K65" s="194"/>
      <c r="L65" s="194"/>
      <c r="M65" s="4"/>
      <c r="N65" s="4"/>
      <c r="O65" s="4"/>
    </row>
    <row r="66" spans="1:15" s="5" customFormat="1" ht="21" customHeight="1">
      <c r="A66" s="194"/>
      <c r="B66" s="205"/>
      <c r="C66" s="283" t="str">
        <f>IF(OR(LEFT(D66,1)="※",D66=""),"【※選択】","【入力済】")</f>
        <v>【※選択】</v>
      </c>
      <c r="D66" s="410" t="s">
        <v>211</v>
      </c>
      <c r="E66" s="411"/>
      <c r="F66" s="411"/>
      <c r="G66" s="411"/>
      <c r="H66" s="412"/>
      <c r="I66" s="194"/>
      <c r="J66" s="194"/>
      <c r="K66" s="194"/>
      <c r="L66" s="194"/>
      <c r="M66" s="4"/>
      <c r="N66" s="4"/>
      <c r="O66" s="4"/>
    </row>
    <row r="67" spans="1:15" s="5" customFormat="1" ht="21" customHeight="1">
      <c r="A67" s="194"/>
      <c r="B67" s="203" t="s">
        <v>485</v>
      </c>
      <c r="C67" s="283"/>
      <c r="D67" s="194"/>
      <c r="E67" s="194"/>
      <c r="F67" s="194"/>
      <c r="G67" s="194"/>
      <c r="H67" s="194"/>
      <c r="I67" s="194"/>
      <c r="J67" s="194"/>
      <c r="K67" s="194"/>
      <c r="L67" s="194"/>
      <c r="M67" s="4"/>
      <c r="N67" s="4"/>
      <c r="O67" s="4"/>
    </row>
    <row r="68" spans="1:15" s="5" customFormat="1" ht="21" customHeight="1">
      <c r="A68" s="194"/>
      <c r="B68" s="205"/>
      <c r="C68" s="283" t="str">
        <f>IF(OR(LEFT(D68,1)="※",D68=""),"【※選択】","【入力済】")</f>
        <v>【※選択】</v>
      </c>
      <c r="D68" s="410" t="s">
        <v>211</v>
      </c>
      <c r="E68" s="411"/>
      <c r="F68" s="411"/>
      <c r="G68" s="411"/>
      <c r="H68" s="412"/>
      <c r="I68" s="194"/>
      <c r="J68" s="194"/>
      <c r="K68" s="194"/>
      <c r="L68" s="194"/>
      <c r="M68" s="4"/>
      <c r="N68" s="4"/>
      <c r="O68" s="4"/>
    </row>
    <row r="69" spans="1:15" s="5" customFormat="1" ht="21" customHeight="1">
      <c r="A69" s="194"/>
      <c r="B69" s="203" t="s">
        <v>471</v>
      </c>
      <c r="C69" s="283"/>
      <c r="D69" s="194"/>
      <c r="E69" s="194"/>
      <c r="F69" s="194"/>
      <c r="G69" s="194"/>
      <c r="H69" s="194"/>
      <c r="I69" s="194"/>
      <c r="J69" s="194"/>
      <c r="K69" s="194"/>
      <c r="L69" s="194"/>
      <c r="M69" s="4"/>
      <c r="N69" s="4"/>
      <c r="O69" s="4"/>
    </row>
    <row r="70" spans="1:15" s="5" customFormat="1" ht="21" customHeight="1">
      <c r="A70" s="194"/>
      <c r="B70" s="205"/>
      <c r="C70" s="283" t="str">
        <f>IF(OR(LEFT(D70,1)="※",D70=""),"【※選択】","【入力済】")</f>
        <v>【※選択】</v>
      </c>
      <c r="D70" s="410" t="s">
        <v>211</v>
      </c>
      <c r="E70" s="411"/>
      <c r="F70" s="411"/>
      <c r="G70" s="411"/>
      <c r="H70" s="412"/>
      <c r="I70" s="357" t="s">
        <v>483</v>
      </c>
      <c r="J70" s="358"/>
      <c r="K70" s="358"/>
      <c r="L70" s="358"/>
      <c r="M70" s="4"/>
      <c r="N70" s="4"/>
      <c r="O70" s="4"/>
    </row>
    <row r="71" spans="1:15" customFormat="1" ht="21" customHeight="1">
      <c r="A71" s="194"/>
      <c r="B71" s="199"/>
      <c r="C71" s="198"/>
      <c r="D71" s="203"/>
      <c r="E71" s="203"/>
      <c r="F71" s="203"/>
      <c r="G71" s="203"/>
      <c r="H71" s="203"/>
      <c r="I71" s="359" t="s">
        <v>484</v>
      </c>
      <c r="J71" s="359"/>
      <c r="K71" s="359"/>
      <c r="L71" s="359"/>
    </row>
    <row r="72" spans="1:15" s="5" customFormat="1" ht="26.25" thickBot="1">
      <c r="A72" s="427" t="s">
        <v>335</v>
      </c>
      <c r="B72" s="427"/>
      <c r="C72" s="427"/>
      <c r="D72" s="427"/>
      <c r="E72" s="427"/>
      <c r="F72" s="427"/>
      <c r="G72" s="427"/>
      <c r="H72" s="427"/>
      <c r="I72" s="427"/>
      <c r="J72" s="427"/>
      <c r="K72" s="427"/>
      <c r="L72" s="427"/>
      <c r="M72" s="4"/>
      <c r="N72" s="4"/>
    </row>
    <row r="73" spans="1:15" s="5" customFormat="1" ht="42" customHeight="1">
      <c r="A73" s="422" t="s">
        <v>263</v>
      </c>
      <c r="B73" s="423"/>
      <c r="C73" s="423"/>
      <c r="D73" s="423"/>
      <c r="E73" s="423"/>
      <c r="F73" s="423"/>
      <c r="G73" s="423"/>
      <c r="H73" s="423"/>
      <c r="I73" s="363"/>
      <c r="J73" s="363"/>
      <c r="K73" s="363"/>
      <c r="L73" s="351"/>
      <c r="M73" s="4"/>
      <c r="N73" s="4"/>
    </row>
    <row r="74" spans="1:15" s="5" customFormat="1" ht="14.25">
      <c r="A74" s="416" t="str">
        <f>IF(【更新用】イベント基本情報!B5="","",【更新用】イベント基本情報!B5)</f>
        <v>〒813-0042</v>
      </c>
      <c r="B74" s="417"/>
      <c r="C74" s="417"/>
      <c r="D74" s="417"/>
      <c r="E74" s="417"/>
      <c r="F74" s="417"/>
      <c r="G74" s="417"/>
      <c r="H74" s="417"/>
      <c r="I74" s="204"/>
      <c r="J74" s="204"/>
      <c r="K74" s="204"/>
      <c r="L74" s="352"/>
      <c r="M74" s="4"/>
      <c r="N74" s="4"/>
    </row>
    <row r="75" spans="1:15" s="5" customFormat="1" ht="14.45" customHeight="1">
      <c r="A75" s="424" t="str">
        <f>IF(【更新用】イベント基本情報!B6="","",【更新用】イベント基本情報!B6)</f>
        <v>福岡県福岡市東区舞松原3丁目1-15-103</v>
      </c>
      <c r="B75" s="425"/>
      <c r="C75" s="425"/>
      <c r="D75" s="425"/>
      <c r="E75" s="425"/>
      <c r="F75" s="425"/>
      <c r="G75" s="425"/>
      <c r="H75" s="425"/>
      <c r="I75" s="204"/>
      <c r="J75" s="204"/>
      <c r="K75" s="204"/>
      <c r="L75" s="352"/>
      <c r="M75" s="4"/>
      <c r="N75" s="4"/>
    </row>
    <row r="76" spans="1:15" s="5" customFormat="1" ht="14.25">
      <c r="A76" s="424" t="str">
        <f>IF(【更新用】イベント基本情報!B7="","",【更新用】イベント基本情報!B7)</f>
        <v/>
      </c>
      <c r="B76" s="425"/>
      <c r="C76" s="425"/>
      <c r="D76" s="425"/>
      <c r="E76" s="425"/>
      <c r="F76" s="425"/>
      <c r="G76" s="425"/>
      <c r="H76" s="425"/>
      <c r="I76" s="204"/>
      <c r="J76" s="204"/>
      <c r="K76" s="204"/>
      <c r="L76" s="352"/>
      <c r="M76" s="4"/>
      <c r="N76" s="4"/>
    </row>
    <row r="77" spans="1:15" s="5" customFormat="1" ht="14.25">
      <c r="A77" s="424" t="str">
        <f>IF(【更新用】イベント基本情報!B8="","",【更新用】イベント基本情報!B8)</f>
        <v>小島　浩毅（九州協会事務局長）</v>
      </c>
      <c r="B77" s="425"/>
      <c r="C77" s="425"/>
      <c r="D77" s="425"/>
      <c r="E77" s="425"/>
      <c r="F77" s="425"/>
      <c r="G77" s="425"/>
      <c r="H77" s="425"/>
      <c r="I77" s="204"/>
      <c r="J77" s="204"/>
      <c r="K77" s="204"/>
      <c r="L77" s="352"/>
      <c r="M77" s="4"/>
      <c r="N77" s="4"/>
    </row>
    <row r="78" spans="1:15" s="5" customFormat="1" ht="6" customHeight="1">
      <c r="A78" s="320"/>
      <c r="B78" s="365"/>
      <c r="C78" s="365"/>
      <c r="D78" s="365"/>
      <c r="E78" s="365"/>
      <c r="F78" s="365"/>
      <c r="G78" s="365"/>
      <c r="H78" s="365"/>
      <c r="I78" s="204"/>
      <c r="J78" s="204"/>
      <c r="K78" s="204"/>
      <c r="L78" s="352"/>
      <c r="M78" s="4"/>
      <c r="N78" s="4"/>
    </row>
    <row r="79" spans="1:15" s="5" customFormat="1" ht="14.25">
      <c r="A79" s="418" t="str">
        <f>"ＴＥＬ："&amp;【更新用】イベント基本情報!B10</f>
        <v>ＴＥＬ：０８０－１７７２－４９２８（事務局長携帯）</v>
      </c>
      <c r="B79" s="419"/>
      <c r="C79" s="419"/>
      <c r="D79" s="419"/>
      <c r="E79" s="419"/>
      <c r="F79" s="419"/>
      <c r="G79" s="419"/>
      <c r="H79" s="419"/>
      <c r="I79" s="204"/>
      <c r="J79" s="204"/>
      <c r="K79" s="204"/>
      <c r="L79" s="352"/>
      <c r="M79" s="4"/>
      <c r="N79" s="4"/>
    </row>
    <row r="80" spans="1:15" s="5" customFormat="1" ht="14.25">
      <c r="A80" s="418" t="str">
        <f>"ＦＡＸ："&amp;【更新用】イベント基本情報!B11</f>
        <v>ＦＡＸ：０９２－７１９－１７７４</v>
      </c>
      <c r="B80" s="419"/>
      <c r="C80" s="419"/>
      <c r="D80" s="419"/>
      <c r="E80" s="419"/>
      <c r="F80" s="419"/>
      <c r="G80" s="419"/>
      <c r="H80" s="419"/>
      <c r="I80" s="204"/>
      <c r="J80" s="204"/>
      <c r="K80" s="204"/>
      <c r="L80" s="352"/>
      <c r="M80" s="4"/>
      <c r="N80" s="4"/>
    </row>
    <row r="81" spans="1:17" s="5" customFormat="1" ht="21" customHeight="1" thickBot="1">
      <c r="A81" s="420" t="str">
        <f>"E-Mail："&amp;【更新用】イベント基本情報!B12</f>
        <v>E-Mail：jmba_kyushu@yahoo.co.jp</v>
      </c>
      <c r="B81" s="421"/>
      <c r="C81" s="421"/>
      <c r="D81" s="421"/>
      <c r="E81" s="421"/>
      <c r="F81" s="421"/>
      <c r="G81" s="421"/>
      <c r="H81" s="421"/>
      <c r="I81" s="364"/>
      <c r="J81" s="364"/>
      <c r="K81" s="364"/>
      <c r="L81" s="353"/>
      <c r="M81" s="4"/>
      <c r="N81" s="4"/>
    </row>
    <row r="82" spans="1:17" s="5" customFormat="1" ht="38.25" customHeight="1">
      <c r="B82" s="2"/>
      <c r="C82" s="10"/>
      <c r="D82" s="2"/>
      <c r="E82" s="2"/>
      <c r="F82" s="2"/>
      <c r="G82" s="2"/>
      <c r="H82" s="2"/>
      <c r="I82" s="25"/>
      <c r="J82" s="25"/>
      <c r="K82" s="25"/>
      <c r="L82" s="25"/>
      <c r="M82" s="4"/>
      <c r="N82" s="4"/>
      <c r="O82" s="4"/>
    </row>
    <row r="83" spans="1:17">
      <c r="M83" s="2"/>
      <c r="N83" s="2"/>
      <c r="O83" s="2"/>
      <c r="P83" s="2"/>
      <c r="Q83" s="2"/>
    </row>
    <row r="84" spans="1:17" ht="55.5" customHeight="1">
      <c r="M84" s="2"/>
      <c r="N84" s="2"/>
      <c r="O84" s="2"/>
      <c r="P84" s="2"/>
      <c r="Q84" s="2"/>
    </row>
    <row r="85" spans="1:17" ht="33.75" customHeight="1">
      <c r="P85" s="2"/>
      <c r="Q85" s="2"/>
    </row>
    <row r="86" spans="1:17">
      <c r="P86" s="2"/>
      <c r="Q86" s="2"/>
    </row>
    <row r="87" spans="1:17">
      <c r="P87" s="2"/>
      <c r="Q87" s="2"/>
    </row>
    <row r="88" spans="1:17">
      <c r="P88" s="2"/>
      <c r="Q88" s="2"/>
    </row>
    <row r="89" spans="1:17" ht="13.5" customHeight="1">
      <c r="M89" s="2"/>
      <c r="N89" s="2"/>
      <c r="O89" s="2"/>
      <c r="P89" s="2"/>
      <c r="Q89" s="2"/>
    </row>
    <row r="90" spans="1:17" ht="13.5" customHeight="1">
      <c r="M90" s="2"/>
      <c r="N90" s="2"/>
      <c r="O90" s="2"/>
      <c r="P90" s="2"/>
      <c r="Q90" s="2"/>
    </row>
    <row r="91" spans="1:17" ht="13.5" customHeight="1">
      <c r="M91" s="2"/>
      <c r="N91" s="2"/>
      <c r="O91" s="2"/>
      <c r="P91" s="2"/>
      <c r="Q91" s="2"/>
    </row>
    <row r="92" spans="1:17" ht="13.5" customHeight="1">
      <c r="M92" s="2"/>
      <c r="N92" s="2"/>
      <c r="O92" s="2"/>
      <c r="P92" s="2"/>
      <c r="Q92" s="2"/>
    </row>
    <row r="93" spans="1:17" ht="13.5" customHeight="1">
      <c r="M93" s="2"/>
      <c r="N93" s="2"/>
      <c r="O93" s="2"/>
      <c r="P93" s="2"/>
      <c r="Q93" s="2"/>
    </row>
    <row r="94" spans="1:17" ht="13.5" customHeight="1">
      <c r="M94" s="2"/>
      <c r="N94" s="2"/>
      <c r="O94" s="2"/>
      <c r="P94" s="2"/>
      <c r="Q94" s="2"/>
    </row>
    <row r="95" spans="1:17" ht="13.5" customHeight="1">
      <c r="M95" s="2"/>
      <c r="N95" s="2"/>
      <c r="O95" s="2"/>
      <c r="P95" s="2"/>
      <c r="Q95" s="2"/>
    </row>
    <row r="96" spans="1:17" ht="13.5" customHeight="1">
      <c r="M96" s="2"/>
      <c r="N96" s="2"/>
      <c r="O96" s="2"/>
      <c r="P96" s="2"/>
      <c r="Q96" s="2"/>
    </row>
    <row r="97" spans="13:17" ht="13.5" customHeight="1">
      <c r="M97" s="2"/>
      <c r="N97" s="2"/>
      <c r="O97" s="2"/>
      <c r="P97" s="2"/>
      <c r="Q97" s="2"/>
    </row>
    <row r="98" spans="13:17" ht="13.5" customHeight="1">
      <c r="M98" s="2"/>
      <c r="N98" s="2"/>
      <c r="O98" s="2"/>
      <c r="P98" s="2"/>
      <c r="Q98" s="2"/>
    </row>
    <row r="99" spans="13:17" ht="13.5" customHeight="1">
      <c r="M99" s="2"/>
      <c r="N99" s="2"/>
      <c r="O99" s="2"/>
      <c r="P99" s="2"/>
      <c r="Q99" s="2"/>
    </row>
    <row r="100" spans="13:17" ht="13.5" customHeight="1">
      <c r="M100" s="2"/>
      <c r="N100" s="2"/>
      <c r="O100" s="2"/>
      <c r="P100" s="2"/>
      <c r="Q100" s="2"/>
    </row>
    <row r="101" spans="13:17" ht="13.5" customHeight="1">
      <c r="M101" s="2"/>
      <c r="N101" s="2"/>
      <c r="O101" s="2"/>
      <c r="P101" s="2"/>
      <c r="Q101" s="2"/>
    </row>
    <row r="102" spans="13:17" ht="13.5" customHeight="1">
      <c r="M102" s="2"/>
      <c r="N102" s="2"/>
      <c r="O102" s="2"/>
      <c r="P102" s="2"/>
      <c r="Q102" s="2"/>
    </row>
    <row r="103" spans="13:17" ht="13.5" customHeight="1">
      <c r="M103" s="2"/>
      <c r="N103" s="2"/>
      <c r="O103" s="2"/>
      <c r="P103" s="2"/>
      <c r="Q103" s="2"/>
    </row>
    <row r="104" spans="13:17" ht="13.5" customHeight="1">
      <c r="M104" s="2"/>
      <c r="N104" s="2"/>
      <c r="O104" s="2"/>
      <c r="P104" s="2"/>
      <c r="Q104" s="2"/>
    </row>
    <row r="105" spans="13:17" ht="13.5" customHeight="1">
      <c r="M105" s="2"/>
      <c r="N105" s="2"/>
      <c r="O105" s="2"/>
      <c r="P105" s="2"/>
      <c r="Q105" s="2"/>
    </row>
    <row r="106" spans="13:17" ht="13.5" customHeight="1">
      <c r="M106" s="2"/>
      <c r="N106" s="2"/>
      <c r="O106" s="2"/>
      <c r="P106" s="2"/>
      <c r="Q106" s="2"/>
    </row>
    <row r="107" spans="13:17" ht="13.5" customHeight="1">
      <c r="M107" s="2"/>
      <c r="N107" s="2"/>
      <c r="O107" s="2"/>
      <c r="P107" s="2"/>
      <c r="Q107" s="2"/>
    </row>
    <row r="108" spans="13:17" ht="13.5" customHeight="1">
      <c r="M108" s="2"/>
      <c r="N108" s="2"/>
      <c r="O108" s="2"/>
      <c r="P108" s="2"/>
      <c r="Q108" s="2"/>
    </row>
    <row r="109" spans="13:17" ht="13.5" customHeight="1">
      <c r="M109" s="2"/>
      <c r="N109" s="2"/>
      <c r="O109" s="2"/>
      <c r="P109" s="2"/>
      <c r="Q109" s="2"/>
    </row>
    <row r="110" spans="13:17" ht="13.5" customHeight="1">
      <c r="M110" s="2"/>
      <c r="N110" s="2"/>
      <c r="O110" s="2"/>
      <c r="P110" s="2"/>
      <c r="Q110" s="2"/>
    </row>
    <row r="111" spans="13:17" ht="13.5" customHeight="1">
      <c r="M111" s="2"/>
      <c r="N111" s="2"/>
      <c r="O111" s="2"/>
      <c r="P111" s="2"/>
      <c r="Q111" s="2"/>
    </row>
    <row r="112" spans="13:17" ht="13.5" customHeight="1">
      <c r="M112" s="2"/>
      <c r="N112" s="2"/>
      <c r="O112" s="2"/>
      <c r="P112" s="2"/>
      <c r="Q112" s="2"/>
    </row>
    <row r="113" spans="13:17" ht="13.5" customHeight="1">
      <c r="M113" s="2"/>
      <c r="N113" s="2"/>
      <c r="O113" s="2"/>
      <c r="P113" s="2"/>
      <c r="Q113" s="2"/>
    </row>
    <row r="114" spans="13:17" ht="13.5" customHeight="1">
      <c r="M114" s="2"/>
      <c r="N114" s="2"/>
      <c r="O114" s="2"/>
      <c r="P114" s="2"/>
      <c r="Q114" s="2"/>
    </row>
    <row r="115" spans="13:17" ht="13.5" customHeight="1">
      <c r="M115" s="2"/>
      <c r="N115" s="2"/>
      <c r="O115" s="2"/>
      <c r="P115" s="2"/>
      <c r="Q115" s="2"/>
    </row>
    <row r="116" spans="13:17" ht="13.5" customHeight="1">
      <c r="M116" s="2"/>
      <c r="N116" s="2"/>
      <c r="O116" s="2"/>
      <c r="P116" s="2"/>
      <c r="Q116" s="2"/>
    </row>
    <row r="117" spans="13:17" ht="13.5" customHeight="1">
      <c r="M117" s="2"/>
      <c r="N117" s="2"/>
      <c r="O117" s="2"/>
      <c r="P117" s="2"/>
      <c r="Q117" s="2"/>
    </row>
    <row r="118" spans="13:17" ht="13.5" customHeight="1">
      <c r="M118" s="2"/>
      <c r="N118" s="2"/>
      <c r="O118" s="2"/>
      <c r="P118" s="2"/>
      <c r="Q118" s="2"/>
    </row>
    <row r="119" spans="13:17" ht="13.5" customHeight="1">
      <c r="M119" s="2"/>
      <c r="N119" s="2"/>
      <c r="O119" s="2"/>
      <c r="P119" s="2"/>
      <c r="Q119" s="2"/>
    </row>
    <row r="120" spans="13:17" ht="13.5" customHeight="1">
      <c r="M120" s="2"/>
      <c r="N120" s="2"/>
      <c r="O120" s="2"/>
      <c r="P120" s="2"/>
      <c r="Q120" s="2"/>
    </row>
    <row r="121" spans="13:17" ht="13.5" customHeight="1">
      <c r="M121" s="2"/>
      <c r="N121" s="2"/>
      <c r="O121" s="2"/>
      <c r="P121" s="2"/>
      <c r="Q121" s="2"/>
    </row>
    <row r="122" spans="13:17" ht="13.5" customHeight="1">
      <c r="M122" s="2"/>
      <c r="N122" s="2"/>
      <c r="O122" s="2"/>
      <c r="P122" s="2"/>
      <c r="Q122" s="2"/>
    </row>
    <row r="123" spans="13:17" ht="13.5" customHeight="1">
      <c r="M123" s="2"/>
      <c r="N123" s="2"/>
      <c r="O123" s="2"/>
      <c r="P123" s="2"/>
      <c r="Q123" s="2"/>
    </row>
    <row r="124" spans="13:17" ht="13.5" customHeight="1">
      <c r="M124" s="2"/>
      <c r="N124" s="2"/>
      <c r="O124" s="2"/>
      <c r="P124" s="2"/>
      <c r="Q124" s="2"/>
    </row>
    <row r="125" spans="13:17" ht="13.5" customHeight="1">
      <c r="M125" s="2"/>
      <c r="N125" s="2"/>
      <c r="O125" s="2"/>
      <c r="P125" s="2"/>
      <c r="Q125" s="2"/>
    </row>
    <row r="126" spans="13:17" ht="13.5" customHeight="1">
      <c r="M126" s="2"/>
      <c r="N126" s="2"/>
      <c r="O126" s="2"/>
      <c r="P126" s="2"/>
      <c r="Q126" s="2"/>
    </row>
    <row r="127" spans="13:17" ht="13.5" customHeight="1">
      <c r="M127" s="2"/>
      <c r="N127" s="2"/>
      <c r="O127" s="2"/>
      <c r="P127" s="2"/>
      <c r="Q127" s="2"/>
    </row>
    <row r="128" spans="13:17" ht="13.5" customHeight="1">
      <c r="M128" s="2"/>
      <c r="N128" s="2"/>
      <c r="O128" s="2"/>
      <c r="P128" s="2"/>
      <c r="Q128" s="2"/>
    </row>
    <row r="129" spans="13:17" ht="13.5" customHeight="1">
      <c r="M129" s="2"/>
      <c r="N129" s="2"/>
      <c r="O129" s="2"/>
      <c r="P129" s="2"/>
      <c r="Q129" s="2"/>
    </row>
    <row r="130" spans="13:17" ht="13.5" customHeight="1">
      <c r="M130" s="2"/>
      <c r="N130" s="2"/>
      <c r="O130" s="2"/>
      <c r="P130" s="2"/>
      <c r="Q130" s="2"/>
    </row>
    <row r="131" spans="13:17" ht="13.5" customHeight="1">
      <c r="M131" s="2"/>
      <c r="N131" s="2"/>
      <c r="O131" s="2"/>
      <c r="P131" s="2"/>
      <c r="Q131" s="2"/>
    </row>
    <row r="132" spans="13:17" ht="13.5" customHeight="1">
      <c r="M132" s="2"/>
      <c r="N132" s="2"/>
      <c r="O132" s="2"/>
      <c r="P132" s="2"/>
      <c r="Q132" s="2"/>
    </row>
    <row r="133" spans="13:17" ht="13.5" customHeight="1">
      <c r="M133" s="2"/>
      <c r="N133" s="2"/>
      <c r="O133" s="2"/>
      <c r="P133" s="2"/>
      <c r="Q133" s="2"/>
    </row>
    <row r="134" spans="13:17" ht="13.5" customHeight="1">
      <c r="M134" s="2"/>
      <c r="N134" s="2"/>
      <c r="O134" s="2"/>
      <c r="P134" s="2"/>
      <c r="Q134" s="2"/>
    </row>
    <row r="135" spans="13:17" ht="13.5" customHeight="1">
      <c r="M135" s="2"/>
      <c r="N135" s="2"/>
      <c r="O135" s="2"/>
      <c r="P135" s="2"/>
      <c r="Q135" s="2"/>
    </row>
    <row r="136" spans="13:17" ht="13.5" customHeight="1">
      <c r="M136" s="2"/>
      <c r="N136" s="2"/>
      <c r="O136" s="2"/>
      <c r="P136" s="2"/>
      <c r="Q136" s="2"/>
    </row>
    <row r="137" spans="13:17" ht="13.5" customHeight="1">
      <c r="M137" s="2"/>
      <c r="N137" s="2"/>
      <c r="O137" s="2"/>
      <c r="P137" s="2"/>
      <c r="Q137" s="2"/>
    </row>
    <row r="138" spans="13:17" ht="13.5" customHeight="1">
      <c r="M138" s="2"/>
      <c r="N138" s="2"/>
      <c r="O138" s="2"/>
      <c r="P138" s="2"/>
      <c r="Q138" s="2"/>
    </row>
    <row r="139" spans="13:17" ht="13.5" customHeight="1">
      <c r="M139" s="2"/>
      <c r="N139" s="2"/>
      <c r="O139" s="2"/>
      <c r="P139" s="2"/>
      <c r="Q139" s="2"/>
    </row>
    <row r="140" spans="13:17" ht="13.5" customHeight="1">
      <c r="M140" s="2"/>
      <c r="N140" s="2"/>
      <c r="O140" s="2"/>
      <c r="P140" s="2"/>
      <c r="Q140" s="2"/>
    </row>
    <row r="141" spans="13:17" ht="13.5" customHeight="1">
      <c r="M141" s="2"/>
      <c r="N141" s="2"/>
      <c r="O141" s="2"/>
      <c r="P141" s="2"/>
      <c r="Q141" s="2"/>
    </row>
    <row r="142" spans="13:17" ht="13.5" customHeight="1">
      <c r="M142" s="2"/>
      <c r="N142" s="2"/>
      <c r="O142" s="2"/>
      <c r="P142" s="2"/>
      <c r="Q142" s="2"/>
    </row>
    <row r="143" spans="13:17" ht="13.5" customHeight="1">
      <c r="M143" s="2"/>
      <c r="N143" s="2"/>
      <c r="O143" s="2"/>
      <c r="P143" s="2"/>
      <c r="Q143" s="2"/>
    </row>
    <row r="144" spans="13:17" ht="13.5" customHeight="1">
      <c r="M144" s="2"/>
      <c r="N144" s="2"/>
      <c r="O144" s="2"/>
      <c r="P144" s="2"/>
      <c r="Q144" s="2"/>
    </row>
    <row r="145" spans="13:17" ht="13.5" customHeight="1">
      <c r="M145" s="2"/>
      <c r="N145" s="2"/>
      <c r="O145" s="2"/>
      <c r="P145" s="2"/>
      <c r="Q145" s="2"/>
    </row>
    <row r="146" spans="13:17" ht="13.5" customHeight="1">
      <c r="M146" s="2"/>
      <c r="N146" s="2"/>
      <c r="O146" s="2"/>
      <c r="P146" s="2"/>
      <c r="Q146" s="2"/>
    </row>
    <row r="147" spans="13:17" ht="13.5" customHeight="1">
      <c r="M147" s="2"/>
      <c r="N147" s="2"/>
      <c r="O147" s="2"/>
      <c r="P147" s="2"/>
      <c r="Q147" s="2"/>
    </row>
    <row r="148" spans="13:17" ht="13.5" customHeight="1">
      <c r="M148" s="2"/>
      <c r="N148" s="2"/>
      <c r="O148" s="2"/>
      <c r="P148" s="2"/>
      <c r="Q148" s="2"/>
    </row>
    <row r="149" spans="13:17" ht="13.5" customHeight="1">
      <c r="M149" s="2"/>
      <c r="N149" s="2"/>
      <c r="O149" s="2"/>
      <c r="P149" s="2"/>
      <c r="Q149" s="2"/>
    </row>
    <row r="150" spans="13:17" ht="13.5" customHeight="1">
      <c r="M150" s="2"/>
      <c r="N150" s="2"/>
      <c r="O150" s="2"/>
      <c r="P150" s="2"/>
      <c r="Q150" s="2"/>
    </row>
    <row r="151" spans="13:17" ht="13.5" customHeight="1">
      <c r="M151" s="2"/>
      <c r="N151" s="2"/>
      <c r="O151" s="2"/>
      <c r="P151" s="2"/>
      <c r="Q151" s="2"/>
    </row>
    <row r="152" spans="13:17" ht="13.5" customHeight="1">
      <c r="M152" s="2"/>
      <c r="N152" s="2"/>
      <c r="O152" s="2"/>
      <c r="P152" s="2"/>
      <c r="Q152" s="2"/>
    </row>
    <row r="153" spans="13:17" ht="13.5" customHeight="1">
      <c r="M153" s="2"/>
      <c r="N153" s="2"/>
      <c r="O153" s="2"/>
      <c r="P153" s="2"/>
      <c r="Q153" s="2"/>
    </row>
    <row r="154" spans="13:17" ht="13.5" customHeight="1">
      <c r="M154" s="2"/>
      <c r="N154" s="2"/>
      <c r="O154" s="2"/>
      <c r="P154" s="2"/>
      <c r="Q154" s="2"/>
    </row>
    <row r="155" spans="13:17" ht="13.5" customHeight="1">
      <c r="M155" s="2"/>
      <c r="N155" s="2"/>
      <c r="O155" s="2"/>
      <c r="P155" s="2"/>
      <c r="Q155" s="2"/>
    </row>
    <row r="156" spans="13:17" ht="13.5" customHeight="1">
      <c r="M156" s="2"/>
      <c r="N156" s="2"/>
      <c r="O156" s="2"/>
      <c r="P156" s="2"/>
      <c r="Q156" s="2"/>
    </row>
    <row r="157" spans="13:17" ht="13.5" customHeight="1">
      <c r="M157" s="2"/>
      <c r="N157" s="2"/>
      <c r="O157" s="2"/>
      <c r="P157" s="2"/>
      <c r="Q157" s="2"/>
    </row>
    <row r="158" spans="13:17" ht="13.5" customHeight="1">
      <c r="M158" s="2"/>
      <c r="N158" s="2"/>
      <c r="O158" s="2"/>
      <c r="P158" s="2"/>
      <c r="Q158" s="2"/>
    </row>
    <row r="159" spans="13:17" ht="13.5" customHeight="1">
      <c r="M159" s="2"/>
      <c r="N159" s="2"/>
      <c r="O159" s="2"/>
      <c r="P159" s="2"/>
      <c r="Q159" s="2"/>
    </row>
    <row r="160" spans="13:17" ht="13.5" customHeight="1">
      <c r="M160" s="2"/>
      <c r="N160" s="2"/>
      <c r="O160" s="2"/>
      <c r="P160" s="2"/>
      <c r="Q160" s="2"/>
    </row>
    <row r="161" spans="13:17" ht="13.5" customHeight="1">
      <c r="M161" s="2"/>
      <c r="N161" s="2"/>
      <c r="O161" s="2"/>
      <c r="P161" s="2"/>
      <c r="Q161" s="2"/>
    </row>
    <row r="162" spans="13:17" ht="13.5" customHeight="1">
      <c r="M162" s="2"/>
      <c r="N162" s="2"/>
      <c r="O162" s="2"/>
      <c r="P162" s="2"/>
      <c r="Q162" s="2"/>
    </row>
    <row r="163" spans="13:17" ht="13.5" customHeight="1">
      <c r="M163" s="2"/>
      <c r="N163" s="2"/>
      <c r="O163" s="2"/>
      <c r="P163" s="2"/>
      <c r="Q163" s="2"/>
    </row>
    <row r="164" spans="13:17" ht="13.5" customHeight="1">
      <c r="M164" s="2"/>
      <c r="N164" s="2"/>
      <c r="O164" s="2"/>
      <c r="P164" s="2"/>
      <c r="Q164" s="2"/>
    </row>
    <row r="165" spans="13:17" ht="13.5" customHeight="1">
      <c r="M165" s="2"/>
      <c r="N165" s="2"/>
      <c r="O165" s="2"/>
      <c r="P165" s="2"/>
      <c r="Q165" s="2"/>
    </row>
    <row r="166" spans="13:17" ht="13.5" customHeight="1">
      <c r="M166" s="2"/>
      <c r="N166" s="2"/>
      <c r="O166" s="2"/>
      <c r="P166" s="2"/>
      <c r="Q166" s="2"/>
    </row>
    <row r="167" spans="13:17" ht="13.5" customHeight="1">
      <c r="M167" s="2"/>
      <c r="N167" s="2"/>
      <c r="O167" s="2"/>
      <c r="P167" s="2"/>
      <c r="Q167" s="2"/>
    </row>
    <row r="168" spans="13:17" ht="13.5" customHeight="1">
      <c r="M168" s="2"/>
      <c r="N168" s="2"/>
      <c r="O168" s="2"/>
      <c r="P168" s="2"/>
      <c r="Q168" s="2"/>
    </row>
    <row r="169" spans="13:17" ht="13.5" customHeight="1">
      <c r="M169" s="2"/>
      <c r="N169" s="2"/>
      <c r="O169" s="2"/>
      <c r="P169" s="2"/>
      <c r="Q169" s="2"/>
    </row>
    <row r="170" spans="13:17" ht="13.5" customHeight="1">
      <c r="M170" s="2"/>
      <c r="N170" s="2"/>
      <c r="O170" s="2"/>
      <c r="P170" s="2"/>
      <c r="Q170" s="2"/>
    </row>
    <row r="171" spans="13:17" ht="13.5" customHeight="1">
      <c r="M171" s="2"/>
      <c r="N171" s="2"/>
      <c r="O171" s="2"/>
      <c r="P171" s="2"/>
      <c r="Q171" s="2"/>
    </row>
    <row r="172" spans="13:17" ht="13.5" customHeight="1">
      <c r="M172" s="2"/>
      <c r="N172" s="2"/>
      <c r="O172" s="2"/>
      <c r="P172" s="2"/>
      <c r="Q172" s="2"/>
    </row>
    <row r="173" spans="13:17" ht="13.5" customHeight="1">
      <c r="M173" s="2"/>
      <c r="N173" s="2"/>
      <c r="O173" s="2"/>
      <c r="P173" s="2"/>
      <c r="Q173" s="2"/>
    </row>
    <row r="174" spans="13:17" ht="13.5" customHeight="1">
      <c r="M174" s="2"/>
      <c r="N174" s="2"/>
      <c r="O174" s="2"/>
      <c r="P174" s="2"/>
      <c r="Q174" s="2"/>
    </row>
    <row r="175" spans="13:17" ht="13.5" customHeight="1">
      <c r="M175" s="2"/>
      <c r="N175" s="2"/>
      <c r="O175" s="2"/>
      <c r="P175" s="2"/>
      <c r="Q175" s="2"/>
    </row>
    <row r="176" spans="13:17" ht="13.5" customHeight="1">
      <c r="M176" s="2"/>
      <c r="N176" s="2"/>
      <c r="O176" s="2"/>
      <c r="P176" s="2"/>
      <c r="Q176" s="2"/>
    </row>
    <row r="177" spans="13:17" ht="13.5" customHeight="1">
      <c r="M177" s="2"/>
      <c r="N177" s="2"/>
      <c r="O177" s="2"/>
      <c r="P177" s="2"/>
      <c r="Q177" s="2"/>
    </row>
    <row r="178" spans="13:17" ht="13.5" customHeight="1">
      <c r="M178" s="2"/>
      <c r="N178" s="2"/>
      <c r="O178" s="2"/>
      <c r="P178" s="2"/>
      <c r="Q178" s="2"/>
    </row>
    <row r="179" spans="13:17" ht="13.5" customHeight="1">
      <c r="M179" s="2"/>
      <c r="N179" s="2"/>
      <c r="O179" s="2"/>
      <c r="P179" s="2"/>
      <c r="Q179" s="2"/>
    </row>
    <row r="180" spans="13:17" ht="13.5" customHeight="1">
      <c r="M180" s="2"/>
      <c r="N180" s="2"/>
      <c r="O180" s="2"/>
      <c r="P180" s="2"/>
      <c r="Q180" s="2"/>
    </row>
    <row r="181" spans="13:17" ht="13.5" customHeight="1">
      <c r="M181" s="2"/>
      <c r="N181" s="2"/>
      <c r="O181" s="2"/>
      <c r="P181" s="2"/>
      <c r="Q181" s="2"/>
    </row>
    <row r="182" spans="13:17" ht="13.5" customHeight="1">
      <c r="M182" s="2"/>
      <c r="N182" s="2"/>
      <c r="O182" s="2"/>
      <c r="P182" s="2"/>
      <c r="Q182" s="2"/>
    </row>
    <row r="183" spans="13:17" ht="13.5" customHeight="1">
      <c r="M183" s="2"/>
      <c r="N183" s="2"/>
      <c r="O183" s="2"/>
      <c r="P183" s="2"/>
      <c r="Q183" s="2"/>
    </row>
    <row r="184" spans="13:17" ht="13.5" customHeight="1">
      <c r="M184" s="2"/>
      <c r="N184" s="2"/>
      <c r="O184" s="2"/>
      <c r="P184" s="2"/>
      <c r="Q184" s="2"/>
    </row>
    <row r="185" spans="13:17" ht="13.5" customHeight="1">
      <c r="M185" s="2"/>
      <c r="N185" s="2"/>
      <c r="O185" s="2"/>
      <c r="P185" s="2"/>
      <c r="Q185" s="2"/>
    </row>
    <row r="186" spans="13:17" ht="13.5" customHeight="1">
      <c r="M186" s="2"/>
      <c r="N186" s="2"/>
      <c r="O186" s="2"/>
      <c r="P186" s="2"/>
      <c r="Q186" s="2"/>
    </row>
    <row r="187" spans="13:17" ht="13.5" customHeight="1">
      <c r="M187" s="2"/>
      <c r="N187" s="2"/>
      <c r="O187" s="2"/>
      <c r="P187" s="2"/>
      <c r="Q187" s="2"/>
    </row>
    <row r="188" spans="13:17" ht="13.5" customHeight="1">
      <c r="M188" s="2"/>
      <c r="N188" s="2"/>
      <c r="O188" s="2"/>
      <c r="P188" s="2"/>
      <c r="Q188" s="2"/>
    </row>
    <row r="189" spans="13:17" ht="13.5" customHeight="1">
      <c r="M189" s="2"/>
      <c r="N189" s="2"/>
      <c r="O189" s="2"/>
      <c r="P189" s="2"/>
      <c r="Q189" s="2"/>
    </row>
    <row r="190" spans="13:17" ht="13.5" customHeight="1">
      <c r="M190" s="2"/>
      <c r="N190" s="2"/>
      <c r="O190" s="2"/>
      <c r="P190" s="2"/>
      <c r="Q190" s="2"/>
    </row>
    <row r="191" spans="13:17" ht="13.5" customHeight="1">
      <c r="M191" s="2"/>
      <c r="N191" s="2"/>
      <c r="O191" s="2"/>
      <c r="P191" s="2"/>
      <c r="Q191" s="2"/>
    </row>
    <row r="192" spans="13:17" ht="13.5" customHeight="1">
      <c r="M192" s="2"/>
      <c r="N192" s="2"/>
      <c r="O192" s="2"/>
      <c r="P192" s="2"/>
      <c r="Q192" s="2"/>
    </row>
    <row r="193" spans="13:17" ht="13.5" customHeight="1">
      <c r="M193" s="2"/>
      <c r="N193" s="2"/>
      <c r="O193" s="2"/>
      <c r="P193" s="2"/>
      <c r="Q193" s="2"/>
    </row>
    <row r="194" spans="13:17" ht="13.5" customHeight="1">
      <c r="M194" s="2"/>
      <c r="N194" s="2"/>
      <c r="O194" s="2"/>
      <c r="P194" s="2"/>
      <c r="Q194" s="2"/>
    </row>
    <row r="195" spans="13:17" ht="13.5" customHeight="1">
      <c r="M195" s="2"/>
      <c r="N195" s="2"/>
      <c r="O195" s="2"/>
      <c r="P195" s="2"/>
      <c r="Q195" s="2"/>
    </row>
    <row r="196" spans="13:17" ht="13.5" customHeight="1">
      <c r="M196" s="2"/>
      <c r="N196" s="2"/>
      <c r="O196" s="2"/>
      <c r="P196" s="2"/>
      <c r="Q196" s="2"/>
    </row>
    <row r="197" spans="13:17" ht="13.5" customHeight="1">
      <c r="M197" s="2"/>
      <c r="N197" s="2"/>
      <c r="O197" s="2"/>
      <c r="P197" s="2"/>
      <c r="Q197" s="2"/>
    </row>
    <row r="198" spans="13:17" ht="13.5" customHeight="1">
      <c r="M198" s="2"/>
      <c r="N198" s="2"/>
      <c r="O198" s="2"/>
      <c r="P198" s="2"/>
      <c r="Q198" s="2"/>
    </row>
    <row r="199" spans="13:17" ht="13.5" customHeight="1">
      <c r="M199" s="2"/>
      <c r="N199" s="2"/>
      <c r="O199" s="2"/>
      <c r="P199" s="2"/>
      <c r="Q199" s="2"/>
    </row>
    <row r="200" spans="13:17" ht="13.5" customHeight="1">
      <c r="M200" s="2"/>
      <c r="N200" s="2"/>
      <c r="O200" s="2"/>
      <c r="P200" s="2"/>
      <c r="Q200" s="2"/>
    </row>
    <row r="201" spans="13:17" ht="13.5" customHeight="1">
      <c r="M201" s="2"/>
      <c r="N201" s="2"/>
      <c r="O201" s="2"/>
      <c r="P201" s="2"/>
      <c r="Q201" s="2"/>
    </row>
    <row r="202" spans="13:17" ht="13.5" customHeight="1">
      <c r="M202" s="2"/>
      <c r="N202" s="2"/>
      <c r="O202" s="2"/>
      <c r="P202" s="2"/>
      <c r="Q202" s="2"/>
    </row>
    <row r="203" spans="13:17" ht="13.5" customHeight="1">
      <c r="M203" s="2"/>
      <c r="N203" s="2"/>
      <c r="O203" s="2"/>
      <c r="P203" s="2"/>
      <c r="Q203" s="2"/>
    </row>
    <row r="204" spans="13:17" ht="13.5" customHeight="1">
      <c r="M204" s="2"/>
      <c r="N204" s="2"/>
      <c r="O204" s="2"/>
      <c r="P204" s="2"/>
      <c r="Q204" s="2"/>
    </row>
    <row r="205" spans="13:17" ht="13.5" customHeight="1">
      <c r="M205" s="2"/>
      <c r="N205" s="2"/>
      <c r="O205" s="2"/>
      <c r="P205" s="2"/>
      <c r="Q205" s="2"/>
    </row>
    <row r="206" spans="13:17" ht="13.5" customHeight="1">
      <c r="M206" s="2"/>
      <c r="N206" s="2"/>
      <c r="O206" s="2"/>
      <c r="P206" s="2"/>
      <c r="Q206" s="2"/>
    </row>
    <row r="207" spans="13:17" ht="13.5" customHeight="1">
      <c r="M207" s="2"/>
      <c r="N207" s="2"/>
      <c r="O207" s="2"/>
      <c r="P207" s="2"/>
      <c r="Q207" s="2"/>
    </row>
    <row r="208" spans="13:17" ht="13.5" customHeight="1">
      <c r="M208" s="2"/>
      <c r="N208" s="2"/>
      <c r="O208" s="2"/>
      <c r="P208" s="2"/>
      <c r="Q208" s="2"/>
    </row>
    <row r="209" spans="13:17" ht="13.5" customHeight="1">
      <c r="M209" s="2"/>
      <c r="N209" s="2"/>
      <c r="O209" s="2"/>
      <c r="P209" s="2"/>
      <c r="Q209" s="2"/>
    </row>
    <row r="210" spans="13:17" ht="13.5" customHeight="1">
      <c r="M210" s="2"/>
      <c r="N210" s="2"/>
      <c r="O210" s="2"/>
      <c r="P210" s="2"/>
      <c r="Q210" s="2"/>
    </row>
    <row r="211" spans="13:17" ht="13.5" customHeight="1">
      <c r="M211" s="2"/>
      <c r="N211" s="2"/>
      <c r="O211" s="2"/>
      <c r="P211" s="2"/>
      <c r="Q211" s="2"/>
    </row>
    <row r="212" spans="13:17" ht="13.5" customHeight="1">
      <c r="M212" s="2"/>
      <c r="N212" s="2"/>
      <c r="O212" s="2"/>
      <c r="P212" s="2"/>
      <c r="Q212" s="2"/>
    </row>
    <row r="213" spans="13:17" ht="13.5" customHeight="1">
      <c r="M213" s="2"/>
      <c r="N213" s="2"/>
      <c r="O213" s="2"/>
      <c r="P213" s="2"/>
      <c r="Q213" s="2"/>
    </row>
    <row r="214" spans="13:17" ht="13.5" customHeight="1">
      <c r="M214" s="2"/>
      <c r="N214" s="2"/>
      <c r="O214" s="2"/>
      <c r="P214" s="2"/>
      <c r="Q214" s="2"/>
    </row>
    <row r="215" spans="13:17" ht="13.5" customHeight="1">
      <c r="M215" s="2"/>
      <c r="N215" s="2"/>
      <c r="O215" s="2"/>
      <c r="P215" s="2"/>
      <c r="Q215" s="2"/>
    </row>
    <row r="216" spans="13:17" ht="13.5" customHeight="1">
      <c r="M216" s="2"/>
      <c r="N216" s="2"/>
      <c r="O216" s="2"/>
      <c r="P216" s="2"/>
      <c r="Q216" s="2"/>
    </row>
    <row r="217" spans="13:17" ht="13.5" customHeight="1">
      <c r="M217" s="2"/>
      <c r="N217" s="2"/>
      <c r="O217" s="2"/>
      <c r="P217" s="2"/>
      <c r="Q217" s="2"/>
    </row>
    <row r="218" spans="13:17" ht="13.5" customHeight="1">
      <c r="M218" s="2"/>
      <c r="N218" s="2"/>
      <c r="O218" s="2"/>
      <c r="P218" s="2"/>
      <c r="Q218" s="2"/>
    </row>
    <row r="219" spans="13:17" ht="13.5" customHeight="1">
      <c r="M219" s="2"/>
      <c r="N219" s="2"/>
      <c r="O219" s="2"/>
      <c r="P219" s="2"/>
      <c r="Q219" s="2"/>
    </row>
    <row r="220" spans="13:17" ht="13.5" customHeight="1">
      <c r="M220" s="2"/>
      <c r="N220" s="2"/>
      <c r="O220" s="2"/>
      <c r="P220" s="2"/>
      <c r="Q220" s="2"/>
    </row>
    <row r="221" spans="13:17" ht="13.5" customHeight="1">
      <c r="M221" s="2"/>
      <c r="N221" s="2"/>
      <c r="O221" s="2"/>
      <c r="P221" s="2"/>
      <c r="Q221" s="2"/>
    </row>
    <row r="222" spans="13:17" ht="13.5" customHeight="1">
      <c r="M222" s="2"/>
      <c r="N222" s="2"/>
      <c r="O222" s="2"/>
      <c r="P222" s="2"/>
      <c r="Q222" s="2"/>
    </row>
    <row r="223" spans="13:17" ht="13.5" customHeight="1">
      <c r="M223" s="2"/>
      <c r="N223" s="2"/>
      <c r="O223" s="2"/>
      <c r="P223" s="2"/>
      <c r="Q223" s="2"/>
    </row>
    <row r="224" spans="13:17" ht="13.5" customHeight="1">
      <c r="M224" s="2"/>
      <c r="N224" s="2"/>
      <c r="O224" s="2"/>
      <c r="P224" s="2"/>
      <c r="Q224" s="2"/>
    </row>
    <row r="225" spans="13:17" ht="13.5" customHeight="1">
      <c r="M225" s="2"/>
      <c r="N225" s="2"/>
      <c r="O225" s="2"/>
      <c r="P225" s="2"/>
      <c r="Q225" s="2"/>
    </row>
    <row r="226" spans="13:17" ht="13.5" customHeight="1">
      <c r="M226" s="2"/>
      <c r="N226" s="2"/>
      <c r="O226" s="2"/>
      <c r="P226" s="2"/>
      <c r="Q226" s="2"/>
    </row>
    <row r="227" spans="13:17" ht="13.5" customHeight="1">
      <c r="M227" s="2"/>
      <c r="N227" s="2"/>
      <c r="O227" s="2"/>
      <c r="P227" s="2"/>
      <c r="Q227" s="2"/>
    </row>
    <row r="228" spans="13:17" ht="13.5" customHeight="1">
      <c r="M228" s="2"/>
      <c r="N228" s="2"/>
      <c r="O228" s="2"/>
      <c r="P228" s="2"/>
      <c r="Q228" s="2"/>
    </row>
    <row r="229" spans="13:17" ht="13.5" customHeight="1">
      <c r="M229" s="2"/>
      <c r="N229" s="2"/>
      <c r="O229" s="2"/>
      <c r="P229" s="2"/>
      <c r="Q229" s="2"/>
    </row>
    <row r="230" spans="13:17" ht="13.5" customHeight="1">
      <c r="M230" s="2"/>
      <c r="N230" s="2"/>
      <c r="O230" s="2"/>
      <c r="P230" s="2"/>
      <c r="Q230" s="2"/>
    </row>
    <row r="231" spans="13:17" ht="13.5" customHeight="1">
      <c r="M231" s="2"/>
      <c r="N231" s="2"/>
      <c r="O231" s="2"/>
      <c r="P231" s="2"/>
      <c r="Q231" s="2"/>
    </row>
    <row r="232" spans="13:17" ht="13.5" customHeight="1">
      <c r="M232" s="2"/>
      <c r="N232" s="2"/>
      <c r="O232" s="2"/>
      <c r="P232" s="2"/>
      <c r="Q232" s="2"/>
    </row>
    <row r="233" spans="13:17" ht="13.5" customHeight="1">
      <c r="M233" s="2"/>
      <c r="N233" s="2"/>
      <c r="O233" s="2"/>
      <c r="P233" s="2"/>
      <c r="Q233" s="2"/>
    </row>
    <row r="234" spans="13:17" ht="13.5" customHeight="1">
      <c r="M234" s="2"/>
      <c r="N234" s="2"/>
      <c r="O234" s="2"/>
      <c r="P234" s="2"/>
      <c r="Q234" s="2"/>
    </row>
    <row r="235" spans="13:17" ht="13.5" customHeight="1">
      <c r="M235" s="2"/>
      <c r="N235" s="2"/>
      <c r="O235" s="2"/>
      <c r="P235" s="2"/>
      <c r="Q235" s="2"/>
    </row>
    <row r="236" spans="13:17" ht="13.5" customHeight="1">
      <c r="M236" s="2"/>
      <c r="N236" s="2"/>
      <c r="O236" s="2"/>
      <c r="P236" s="2"/>
      <c r="Q236" s="2"/>
    </row>
    <row r="237" spans="13:17" ht="13.5" customHeight="1">
      <c r="M237" s="2"/>
      <c r="N237" s="2"/>
      <c r="O237" s="2"/>
      <c r="P237" s="2"/>
      <c r="Q237" s="2"/>
    </row>
    <row r="238" spans="13:17" ht="13.5" customHeight="1">
      <c r="M238" s="2"/>
      <c r="N238" s="2"/>
      <c r="O238" s="2"/>
      <c r="P238" s="2"/>
      <c r="Q238" s="2"/>
    </row>
    <row r="239" spans="13:17" ht="13.5" customHeight="1">
      <c r="M239" s="2"/>
      <c r="N239" s="2"/>
      <c r="O239" s="2"/>
      <c r="P239" s="2"/>
      <c r="Q239" s="2"/>
    </row>
    <row r="240" spans="13:17" ht="13.5" customHeight="1">
      <c r="M240" s="2"/>
      <c r="N240" s="2"/>
      <c r="O240" s="2"/>
      <c r="P240" s="2"/>
      <c r="Q240" s="2"/>
    </row>
    <row r="241" spans="13:17" ht="13.5" customHeight="1">
      <c r="M241" s="2"/>
      <c r="N241" s="2"/>
      <c r="O241" s="2"/>
      <c r="P241" s="2"/>
      <c r="Q241" s="2"/>
    </row>
    <row r="242" spans="13:17" ht="13.5" customHeight="1">
      <c r="M242" s="2"/>
      <c r="N242" s="2"/>
      <c r="O242" s="2"/>
      <c r="P242" s="2"/>
      <c r="Q242" s="2"/>
    </row>
    <row r="243" spans="13:17" ht="13.5" customHeight="1">
      <c r="M243" s="2"/>
      <c r="N243" s="2"/>
      <c r="O243" s="2"/>
      <c r="P243" s="2"/>
      <c r="Q243" s="2"/>
    </row>
    <row r="244" spans="13:17" ht="13.5" customHeight="1">
      <c r="M244" s="2"/>
      <c r="N244" s="2"/>
      <c r="O244" s="2"/>
      <c r="P244" s="2"/>
      <c r="Q244" s="2"/>
    </row>
    <row r="245" spans="13:17" ht="13.5" customHeight="1">
      <c r="M245" s="2"/>
      <c r="N245" s="2"/>
      <c r="O245" s="2"/>
      <c r="P245" s="2"/>
      <c r="Q245" s="2"/>
    </row>
    <row r="246" spans="13:17" ht="13.5" customHeight="1">
      <c r="M246" s="2"/>
      <c r="N246" s="2"/>
      <c r="O246" s="2"/>
      <c r="P246" s="2"/>
      <c r="Q246" s="2"/>
    </row>
    <row r="247" spans="13:17" ht="13.5" customHeight="1">
      <c r="M247" s="2"/>
      <c r="N247" s="2"/>
      <c r="O247" s="2"/>
      <c r="P247" s="2"/>
      <c r="Q247" s="2"/>
    </row>
    <row r="248" spans="13:17" ht="13.5" customHeight="1">
      <c r="M248" s="2"/>
      <c r="N248" s="2"/>
      <c r="O248" s="2"/>
      <c r="P248" s="2"/>
      <c r="Q248" s="2"/>
    </row>
    <row r="249" spans="13:17" ht="13.5" customHeight="1">
      <c r="M249" s="2"/>
      <c r="N249" s="2"/>
      <c r="O249" s="2"/>
      <c r="P249" s="2"/>
      <c r="Q249" s="2"/>
    </row>
    <row r="250" spans="13:17" ht="13.5" customHeight="1">
      <c r="M250" s="2"/>
      <c r="N250" s="2"/>
      <c r="O250" s="2"/>
      <c r="P250" s="2"/>
      <c r="Q250" s="2"/>
    </row>
    <row r="251" spans="13:17" ht="13.5" customHeight="1">
      <c r="M251" s="2"/>
      <c r="N251" s="2"/>
      <c r="O251" s="2"/>
      <c r="P251" s="2"/>
      <c r="Q251" s="2"/>
    </row>
    <row r="252" spans="13:17" ht="13.5" customHeight="1">
      <c r="M252" s="2"/>
      <c r="N252" s="2"/>
      <c r="O252" s="2"/>
      <c r="P252" s="2"/>
      <c r="Q252" s="2"/>
    </row>
    <row r="253" spans="13:17" ht="13.5" customHeight="1">
      <c r="M253" s="2"/>
      <c r="N253" s="2"/>
      <c r="O253" s="2"/>
      <c r="P253" s="2"/>
      <c r="Q253" s="2"/>
    </row>
    <row r="254" spans="13:17" ht="13.5" customHeight="1">
      <c r="M254" s="2"/>
      <c r="N254" s="2"/>
      <c r="O254" s="2"/>
      <c r="P254" s="2"/>
      <c r="Q254" s="2"/>
    </row>
    <row r="255" spans="13:17" ht="13.5" customHeight="1">
      <c r="M255" s="2"/>
      <c r="N255" s="2"/>
      <c r="O255" s="2"/>
      <c r="P255" s="2"/>
      <c r="Q255" s="2"/>
    </row>
    <row r="256" spans="13:17" ht="13.5" customHeight="1">
      <c r="M256" s="2"/>
      <c r="N256" s="2"/>
      <c r="O256" s="2"/>
      <c r="P256" s="2"/>
      <c r="Q256" s="2"/>
    </row>
    <row r="257" spans="13:17" ht="13.5" customHeight="1">
      <c r="M257" s="2"/>
      <c r="N257" s="2"/>
      <c r="O257" s="2"/>
      <c r="P257" s="2"/>
      <c r="Q257" s="2"/>
    </row>
    <row r="258" spans="13:17" ht="13.5" customHeight="1">
      <c r="M258" s="2"/>
      <c r="N258" s="2"/>
      <c r="O258" s="2"/>
      <c r="P258" s="2"/>
      <c r="Q258" s="2"/>
    </row>
    <row r="259" spans="13:17" ht="13.5" customHeight="1">
      <c r="M259" s="2"/>
      <c r="N259" s="2"/>
      <c r="O259" s="2"/>
      <c r="P259" s="2"/>
      <c r="Q259" s="2"/>
    </row>
    <row r="260" spans="13:17" ht="13.5" customHeight="1">
      <c r="M260" s="2"/>
      <c r="N260" s="2"/>
      <c r="O260" s="2"/>
      <c r="P260" s="2"/>
      <c r="Q260" s="2"/>
    </row>
    <row r="261" spans="13:17" ht="13.5" customHeight="1">
      <c r="M261" s="2"/>
      <c r="N261" s="2"/>
      <c r="O261" s="2"/>
      <c r="P261" s="2"/>
      <c r="Q261" s="2"/>
    </row>
    <row r="262" spans="13:17" ht="13.5" customHeight="1">
      <c r="M262" s="2"/>
      <c r="N262" s="2"/>
      <c r="O262" s="2"/>
      <c r="P262" s="2"/>
      <c r="Q262" s="2"/>
    </row>
    <row r="263" spans="13:17" ht="13.5" customHeight="1">
      <c r="M263" s="2"/>
      <c r="N263" s="2"/>
      <c r="O263" s="2"/>
      <c r="P263" s="2"/>
      <c r="Q263" s="2"/>
    </row>
    <row r="264" spans="13:17" ht="13.5" customHeight="1">
      <c r="M264" s="2"/>
      <c r="N264" s="2"/>
      <c r="O264" s="2"/>
      <c r="P264" s="2"/>
      <c r="Q264" s="2"/>
    </row>
    <row r="265" spans="13:17" ht="13.5" customHeight="1">
      <c r="M265" s="2"/>
      <c r="N265" s="2"/>
      <c r="O265" s="2"/>
      <c r="P265" s="2"/>
      <c r="Q265" s="2"/>
    </row>
    <row r="266" spans="13:17" ht="13.5" customHeight="1">
      <c r="M266" s="2"/>
      <c r="N266" s="2"/>
      <c r="O266" s="2"/>
      <c r="P266" s="2"/>
      <c r="Q266" s="2"/>
    </row>
    <row r="267" spans="13:17" ht="13.5" customHeight="1">
      <c r="M267" s="2"/>
      <c r="N267" s="2"/>
      <c r="O267" s="2"/>
      <c r="P267" s="2"/>
      <c r="Q267" s="2"/>
    </row>
    <row r="268" spans="13:17" ht="13.5" customHeight="1">
      <c r="M268" s="2"/>
      <c r="N268" s="2"/>
      <c r="O268" s="2"/>
      <c r="P268" s="2"/>
      <c r="Q268" s="2"/>
    </row>
    <row r="269" spans="13:17" ht="13.5" customHeight="1">
      <c r="M269" s="2"/>
      <c r="N269" s="2"/>
      <c r="O269" s="2"/>
      <c r="P269" s="2"/>
      <c r="Q269" s="2"/>
    </row>
    <row r="270" spans="13:17" ht="13.5" customHeight="1">
      <c r="M270" s="2"/>
      <c r="N270" s="2"/>
      <c r="O270" s="2"/>
      <c r="P270" s="2"/>
      <c r="Q270" s="2"/>
    </row>
    <row r="271" spans="13:17" ht="13.5" customHeight="1">
      <c r="M271" s="2"/>
      <c r="N271" s="2"/>
      <c r="O271" s="2"/>
      <c r="P271" s="2"/>
      <c r="Q271" s="2"/>
    </row>
    <row r="272" spans="13:17" ht="13.5" customHeight="1">
      <c r="M272" s="2"/>
      <c r="N272" s="2"/>
      <c r="O272" s="2"/>
      <c r="P272" s="2"/>
      <c r="Q272" s="2"/>
    </row>
    <row r="273" spans="13:17" ht="13.5" customHeight="1">
      <c r="M273" s="2"/>
      <c r="N273" s="2"/>
      <c r="O273" s="2"/>
      <c r="P273" s="2"/>
      <c r="Q273" s="2"/>
    </row>
    <row r="274" spans="13:17" ht="13.5" customHeight="1">
      <c r="M274" s="2"/>
      <c r="N274" s="2"/>
      <c r="O274" s="2"/>
      <c r="P274" s="2"/>
      <c r="Q274" s="2"/>
    </row>
    <row r="275" spans="13:17" ht="13.5" customHeight="1">
      <c r="M275" s="2"/>
      <c r="N275" s="2"/>
      <c r="O275" s="2"/>
      <c r="P275" s="2"/>
      <c r="Q275" s="2"/>
    </row>
    <row r="276" spans="13:17" ht="13.5" customHeight="1">
      <c r="M276" s="2"/>
      <c r="N276" s="2"/>
      <c r="O276" s="2"/>
      <c r="P276" s="2"/>
      <c r="Q276" s="2"/>
    </row>
    <row r="277" spans="13:17" ht="13.5" customHeight="1">
      <c r="M277" s="2"/>
      <c r="N277" s="2"/>
      <c r="O277" s="2"/>
      <c r="P277" s="2"/>
      <c r="Q277" s="2"/>
    </row>
    <row r="278" spans="13:17" ht="13.5" customHeight="1">
      <c r="M278" s="2"/>
      <c r="N278" s="2"/>
      <c r="O278" s="2"/>
      <c r="P278" s="2"/>
      <c r="Q278" s="2"/>
    </row>
    <row r="279" spans="13:17" ht="13.5" customHeight="1">
      <c r="M279" s="2"/>
      <c r="N279" s="2"/>
      <c r="O279" s="2"/>
      <c r="P279" s="2"/>
      <c r="Q279" s="2"/>
    </row>
    <row r="280" spans="13:17" ht="13.5" customHeight="1">
      <c r="M280" s="2"/>
      <c r="N280" s="2"/>
      <c r="O280" s="2"/>
      <c r="P280" s="2"/>
      <c r="Q280" s="2"/>
    </row>
    <row r="281" spans="13:17" ht="13.5" customHeight="1">
      <c r="M281" s="2"/>
      <c r="N281" s="2"/>
      <c r="O281" s="2"/>
      <c r="P281" s="2"/>
      <c r="Q281" s="2"/>
    </row>
    <row r="282" spans="13:17" ht="13.5" customHeight="1">
      <c r="M282" s="2"/>
      <c r="N282" s="2"/>
      <c r="O282" s="2"/>
      <c r="P282" s="2"/>
      <c r="Q282" s="2"/>
    </row>
    <row r="283" spans="13:17" ht="13.5" customHeight="1">
      <c r="M283" s="2"/>
      <c r="N283" s="2"/>
      <c r="O283" s="2"/>
      <c r="P283" s="2"/>
      <c r="Q283" s="2"/>
    </row>
    <row r="284" spans="13:17" ht="13.5" customHeight="1">
      <c r="M284" s="2"/>
      <c r="N284" s="2"/>
      <c r="O284" s="2"/>
      <c r="P284" s="2"/>
      <c r="Q284" s="2"/>
    </row>
    <row r="285" spans="13:17" ht="13.5" customHeight="1">
      <c r="M285" s="2"/>
      <c r="N285" s="2"/>
      <c r="O285" s="2"/>
      <c r="P285" s="2"/>
      <c r="Q285" s="2"/>
    </row>
    <row r="286" spans="13:17" ht="13.5" customHeight="1">
      <c r="M286" s="2"/>
      <c r="N286" s="2"/>
      <c r="O286" s="2"/>
      <c r="P286" s="2"/>
      <c r="Q286" s="2"/>
    </row>
    <row r="287" spans="13:17" ht="13.5" customHeight="1">
      <c r="M287" s="2"/>
      <c r="N287" s="2"/>
      <c r="O287" s="2"/>
      <c r="P287" s="2"/>
      <c r="Q287" s="2"/>
    </row>
    <row r="288" spans="13:17" ht="13.5" customHeight="1">
      <c r="M288" s="2"/>
      <c r="N288" s="2"/>
      <c r="O288" s="2"/>
      <c r="P288" s="2"/>
      <c r="Q288" s="2"/>
    </row>
    <row r="289" spans="13:17" ht="13.5" customHeight="1">
      <c r="M289" s="2"/>
      <c r="N289" s="2"/>
      <c r="O289" s="2"/>
      <c r="P289" s="2"/>
      <c r="Q289" s="2"/>
    </row>
    <row r="290" spans="13:17" ht="13.5" customHeight="1">
      <c r="M290" s="2"/>
      <c r="N290" s="2"/>
      <c r="O290" s="2"/>
      <c r="P290" s="2"/>
      <c r="Q290" s="2"/>
    </row>
    <row r="291" spans="13:17" ht="13.5" customHeight="1">
      <c r="M291" s="2"/>
      <c r="N291" s="2"/>
      <c r="O291" s="2"/>
      <c r="P291" s="2"/>
      <c r="Q291" s="2"/>
    </row>
    <row r="292" spans="13:17" ht="13.5" customHeight="1">
      <c r="M292" s="2"/>
      <c r="N292" s="2"/>
      <c r="O292" s="2"/>
      <c r="P292" s="2"/>
      <c r="Q292" s="2"/>
    </row>
    <row r="293" spans="13:17" ht="13.5" customHeight="1">
      <c r="M293" s="2"/>
      <c r="N293" s="2"/>
      <c r="O293" s="2"/>
      <c r="P293" s="2"/>
      <c r="Q293" s="2"/>
    </row>
    <row r="294" spans="13:17" ht="13.5" customHeight="1">
      <c r="M294" s="2"/>
      <c r="N294" s="2"/>
      <c r="O294" s="2"/>
      <c r="P294" s="2"/>
      <c r="Q294" s="2"/>
    </row>
    <row r="295" spans="13:17" ht="13.5" customHeight="1">
      <c r="M295" s="2"/>
      <c r="N295" s="2"/>
      <c r="O295" s="2"/>
      <c r="P295" s="2"/>
      <c r="Q295" s="2"/>
    </row>
    <row r="296" spans="13:17" ht="13.5" customHeight="1">
      <c r="M296" s="2"/>
      <c r="N296" s="2"/>
      <c r="O296" s="2"/>
      <c r="P296" s="2"/>
      <c r="Q296" s="2"/>
    </row>
    <row r="297" spans="13:17" ht="13.5" customHeight="1">
      <c r="M297" s="2"/>
      <c r="N297" s="2"/>
      <c r="O297" s="2"/>
      <c r="P297" s="2"/>
      <c r="Q297" s="2"/>
    </row>
    <row r="298" spans="13:17" ht="13.5" customHeight="1">
      <c r="M298" s="2"/>
      <c r="N298" s="2"/>
      <c r="O298" s="2"/>
      <c r="P298" s="2"/>
      <c r="Q298" s="2"/>
    </row>
    <row r="299" spans="13:17" ht="13.5" customHeight="1">
      <c r="M299" s="2"/>
      <c r="N299" s="2"/>
      <c r="O299" s="2"/>
      <c r="P299" s="2"/>
      <c r="Q299" s="2"/>
    </row>
    <row r="300" spans="13:17" ht="13.5" customHeight="1">
      <c r="M300" s="2"/>
      <c r="N300" s="2"/>
      <c r="O300" s="2"/>
      <c r="P300" s="2"/>
      <c r="Q300" s="2"/>
    </row>
    <row r="301" spans="13:17" ht="13.5" customHeight="1">
      <c r="M301" s="2"/>
      <c r="N301" s="2"/>
      <c r="O301" s="2"/>
      <c r="P301" s="2"/>
      <c r="Q301" s="2"/>
    </row>
    <row r="302" spans="13:17" ht="13.5" customHeight="1">
      <c r="M302" s="2"/>
      <c r="N302" s="2"/>
      <c r="O302" s="2"/>
      <c r="P302" s="2"/>
      <c r="Q302" s="2"/>
    </row>
    <row r="303" spans="13:17" ht="13.5" customHeight="1">
      <c r="M303" s="2"/>
      <c r="N303" s="2"/>
      <c r="O303" s="2"/>
      <c r="P303" s="2"/>
      <c r="Q303" s="2"/>
    </row>
    <row r="304" spans="13:17" ht="13.5" customHeight="1">
      <c r="M304" s="2"/>
      <c r="N304" s="2"/>
      <c r="O304" s="2"/>
      <c r="P304" s="2"/>
      <c r="Q304" s="2"/>
    </row>
    <row r="305" spans="13:17" ht="13.5" customHeight="1">
      <c r="M305" s="2"/>
      <c r="N305" s="2"/>
      <c r="O305" s="2"/>
      <c r="P305" s="2"/>
      <c r="Q305" s="2"/>
    </row>
    <row r="306" spans="13:17" ht="13.5" customHeight="1">
      <c r="M306" s="2"/>
      <c r="N306" s="2"/>
      <c r="O306" s="2"/>
      <c r="P306" s="2"/>
      <c r="Q306" s="2"/>
    </row>
    <row r="307" spans="13:17" ht="13.5" customHeight="1">
      <c r="M307" s="2"/>
      <c r="N307" s="2"/>
      <c r="O307" s="2"/>
      <c r="P307" s="2"/>
      <c r="Q307" s="2"/>
    </row>
    <row r="308" spans="13:17" ht="13.5" customHeight="1">
      <c r="M308" s="2"/>
      <c r="N308" s="2"/>
      <c r="O308" s="2"/>
      <c r="P308" s="2"/>
      <c r="Q308" s="2"/>
    </row>
    <row r="309" spans="13:17" ht="13.5" customHeight="1">
      <c r="M309" s="2"/>
      <c r="N309" s="2"/>
      <c r="O309" s="2"/>
      <c r="P309" s="2"/>
      <c r="Q309" s="2"/>
    </row>
    <row r="310" spans="13:17" ht="13.5" customHeight="1">
      <c r="M310" s="2"/>
      <c r="N310" s="2"/>
      <c r="O310" s="2"/>
      <c r="P310" s="2"/>
      <c r="Q310" s="2"/>
    </row>
    <row r="311" spans="13:17" ht="13.5" customHeight="1">
      <c r="M311" s="2"/>
      <c r="N311" s="2"/>
      <c r="O311" s="2"/>
      <c r="P311" s="2"/>
      <c r="Q311" s="2"/>
    </row>
    <row r="312" spans="13:17" ht="13.5" customHeight="1">
      <c r="M312" s="2"/>
      <c r="N312" s="2"/>
      <c r="O312" s="2"/>
      <c r="P312" s="2"/>
      <c r="Q312" s="2"/>
    </row>
    <row r="313" spans="13:17" ht="13.5" customHeight="1">
      <c r="M313" s="2"/>
      <c r="N313" s="2"/>
      <c r="O313" s="2"/>
      <c r="P313" s="2"/>
      <c r="Q313" s="2"/>
    </row>
    <row r="314" spans="13:17" ht="13.5" customHeight="1">
      <c r="M314" s="2"/>
      <c r="N314" s="2"/>
      <c r="O314" s="2"/>
      <c r="P314" s="2"/>
      <c r="Q314" s="2"/>
    </row>
    <row r="315" spans="13:17" ht="13.5" customHeight="1">
      <c r="M315" s="2"/>
      <c r="N315" s="2"/>
      <c r="O315" s="2"/>
      <c r="P315" s="2"/>
      <c r="Q315" s="2"/>
    </row>
    <row r="316" spans="13:17" ht="13.5" customHeight="1">
      <c r="M316" s="2"/>
      <c r="N316" s="2"/>
      <c r="O316" s="2"/>
      <c r="P316" s="2"/>
      <c r="Q316" s="2"/>
    </row>
    <row r="317" spans="13:17" ht="13.5" customHeight="1">
      <c r="M317" s="2"/>
      <c r="N317" s="2"/>
      <c r="O317" s="2"/>
      <c r="P317" s="2"/>
      <c r="Q317" s="2"/>
    </row>
    <row r="318" spans="13:17" ht="13.5" customHeight="1">
      <c r="M318" s="2"/>
      <c r="N318" s="2"/>
      <c r="O318" s="2"/>
      <c r="P318" s="2"/>
      <c r="Q318" s="2"/>
    </row>
    <row r="319" spans="13:17" ht="13.5" customHeight="1">
      <c r="M319" s="2"/>
      <c r="N319" s="2"/>
      <c r="O319" s="2"/>
      <c r="P319" s="2"/>
      <c r="Q319" s="2"/>
    </row>
    <row r="320" spans="13:17" ht="13.5" customHeight="1">
      <c r="M320" s="2"/>
      <c r="N320" s="2"/>
      <c r="O320" s="2"/>
      <c r="P320" s="2"/>
      <c r="Q320" s="2"/>
    </row>
    <row r="321" spans="13:17" ht="13.5" customHeight="1">
      <c r="M321" s="2"/>
      <c r="N321" s="2"/>
      <c r="O321" s="2"/>
      <c r="P321" s="2"/>
      <c r="Q321" s="2"/>
    </row>
    <row r="322" spans="13:17" ht="13.5" customHeight="1">
      <c r="M322" s="2"/>
      <c r="N322" s="2"/>
      <c r="O322" s="2"/>
      <c r="P322" s="2"/>
      <c r="Q322" s="2"/>
    </row>
    <row r="323" spans="13:17" ht="13.5" customHeight="1">
      <c r="M323" s="2"/>
      <c r="N323" s="2"/>
      <c r="O323" s="2"/>
      <c r="P323" s="2"/>
      <c r="Q323" s="2"/>
    </row>
    <row r="324" spans="13:17" ht="13.5" customHeight="1">
      <c r="M324" s="2"/>
      <c r="N324" s="2"/>
      <c r="O324" s="2"/>
      <c r="P324" s="2"/>
      <c r="Q324" s="2"/>
    </row>
    <row r="325" spans="13:17" ht="13.5" customHeight="1">
      <c r="M325" s="2"/>
      <c r="N325" s="2"/>
      <c r="O325" s="2"/>
      <c r="P325" s="2"/>
      <c r="Q325" s="2"/>
    </row>
    <row r="326" spans="13:17" ht="13.5" customHeight="1">
      <c r="M326" s="2"/>
      <c r="N326" s="2"/>
      <c r="O326" s="2"/>
      <c r="P326" s="2"/>
      <c r="Q326" s="2"/>
    </row>
    <row r="327" spans="13:17" ht="13.5" customHeight="1">
      <c r="M327" s="2"/>
      <c r="N327" s="2"/>
      <c r="O327" s="2"/>
      <c r="P327" s="2"/>
      <c r="Q327" s="2"/>
    </row>
    <row r="328" spans="13:17" ht="13.5" customHeight="1">
      <c r="M328" s="2"/>
      <c r="N328" s="2"/>
      <c r="O328" s="2"/>
      <c r="P328" s="2"/>
      <c r="Q328" s="2"/>
    </row>
    <row r="329" spans="13:17" ht="13.5" customHeight="1">
      <c r="M329" s="2"/>
      <c r="N329" s="2"/>
      <c r="O329" s="2"/>
      <c r="P329" s="2"/>
      <c r="Q329" s="2"/>
    </row>
    <row r="330" spans="13:17" ht="13.5" customHeight="1">
      <c r="M330" s="2"/>
      <c r="N330" s="2"/>
      <c r="O330" s="2"/>
      <c r="P330" s="2"/>
      <c r="Q330" s="2"/>
    </row>
    <row r="331" spans="13:17" ht="13.5" customHeight="1">
      <c r="M331" s="2"/>
      <c r="N331" s="2"/>
      <c r="O331" s="2"/>
      <c r="P331" s="2"/>
      <c r="Q331" s="2"/>
    </row>
    <row r="332" spans="13:17" ht="13.5" customHeight="1">
      <c r="M332" s="2"/>
      <c r="N332" s="2"/>
      <c r="O332" s="2"/>
      <c r="P332" s="2"/>
      <c r="Q332" s="2"/>
    </row>
    <row r="333" spans="13:17" ht="13.5" customHeight="1">
      <c r="M333" s="2"/>
      <c r="N333" s="2"/>
      <c r="O333" s="2"/>
      <c r="P333" s="2"/>
      <c r="Q333" s="2"/>
    </row>
    <row r="334" spans="13:17" ht="13.5" customHeight="1">
      <c r="M334" s="2"/>
      <c r="N334" s="2"/>
      <c r="O334" s="2"/>
      <c r="P334" s="2"/>
      <c r="Q334" s="2"/>
    </row>
    <row r="335" spans="13:17" ht="13.5" customHeight="1">
      <c r="M335" s="2"/>
      <c r="N335" s="2"/>
      <c r="O335" s="2"/>
      <c r="P335" s="2"/>
      <c r="Q335" s="2"/>
    </row>
    <row r="336" spans="13:17" ht="13.5" customHeight="1">
      <c r="M336" s="2"/>
      <c r="N336" s="2"/>
      <c r="O336" s="2"/>
      <c r="P336" s="2"/>
      <c r="Q336" s="2"/>
    </row>
    <row r="337" spans="13:17" ht="13.5" customHeight="1">
      <c r="M337" s="2"/>
      <c r="N337" s="2"/>
      <c r="O337" s="2"/>
      <c r="P337" s="2"/>
      <c r="Q337" s="2"/>
    </row>
    <row r="338" spans="13:17" ht="13.5" customHeight="1">
      <c r="M338" s="2"/>
      <c r="N338" s="2"/>
      <c r="O338" s="2"/>
      <c r="P338" s="2"/>
      <c r="Q338" s="2"/>
    </row>
    <row r="339" spans="13:17" ht="13.5" customHeight="1">
      <c r="M339" s="2"/>
      <c r="N339" s="2"/>
      <c r="O339" s="2"/>
      <c r="P339" s="2"/>
      <c r="Q339" s="2"/>
    </row>
    <row r="340" spans="13:17" ht="13.5" customHeight="1">
      <c r="M340" s="2"/>
      <c r="N340" s="2"/>
      <c r="O340" s="2"/>
      <c r="P340" s="2"/>
      <c r="Q340" s="2"/>
    </row>
    <row r="341" spans="13:17" ht="13.5" customHeight="1">
      <c r="M341" s="2"/>
      <c r="N341" s="2"/>
      <c r="O341" s="2"/>
      <c r="P341" s="2"/>
      <c r="Q341" s="2"/>
    </row>
    <row r="342" spans="13:17" ht="13.5" customHeight="1">
      <c r="M342" s="2"/>
      <c r="N342" s="2"/>
      <c r="O342" s="2"/>
      <c r="P342" s="2"/>
      <c r="Q342" s="2"/>
    </row>
    <row r="343" spans="13:17" ht="13.5" customHeight="1">
      <c r="M343" s="2"/>
      <c r="N343" s="2"/>
      <c r="O343" s="2"/>
      <c r="P343" s="2"/>
      <c r="Q343" s="2"/>
    </row>
    <row r="344" spans="13:17" ht="13.5" customHeight="1">
      <c r="M344" s="2"/>
      <c r="N344" s="2"/>
      <c r="O344" s="2"/>
      <c r="P344" s="2"/>
      <c r="Q344" s="2"/>
    </row>
    <row r="345" spans="13:17" ht="13.5" customHeight="1">
      <c r="M345" s="2"/>
      <c r="N345" s="2"/>
      <c r="O345" s="2"/>
      <c r="P345" s="2"/>
      <c r="Q345" s="2"/>
    </row>
    <row r="346" spans="13:17" ht="13.5" customHeight="1">
      <c r="M346" s="2"/>
      <c r="N346" s="2"/>
      <c r="O346" s="2"/>
      <c r="P346" s="2"/>
      <c r="Q346" s="2"/>
    </row>
    <row r="347" spans="13:17" ht="13.5" customHeight="1">
      <c r="M347" s="2"/>
      <c r="N347" s="2"/>
      <c r="O347" s="2"/>
      <c r="P347" s="2"/>
      <c r="Q347" s="2"/>
    </row>
    <row r="348" spans="13:17" ht="13.5" customHeight="1">
      <c r="M348" s="2"/>
      <c r="N348" s="2"/>
      <c r="O348" s="2"/>
      <c r="P348" s="2"/>
      <c r="Q348" s="2"/>
    </row>
    <row r="349" spans="13:17" ht="13.5" customHeight="1">
      <c r="M349" s="2"/>
      <c r="N349" s="2"/>
      <c r="O349" s="2"/>
      <c r="P349" s="2"/>
      <c r="Q349" s="2"/>
    </row>
    <row r="350" spans="13:17" ht="13.5" customHeight="1">
      <c r="M350" s="2"/>
      <c r="N350" s="2"/>
      <c r="O350" s="2"/>
      <c r="P350" s="2"/>
      <c r="Q350" s="2"/>
    </row>
    <row r="351" spans="13:17" ht="13.5" customHeight="1">
      <c r="M351" s="2"/>
      <c r="N351" s="2"/>
      <c r="O351" s="2"/>
      <c r="P351" s="2"/>
      <c r="Q351" s="2"/>
    </row>
    <row r="352" spans="13:17" ht="13.5" customHeight="1">
      <c r="M352" s="2"/>
      <c r="N352" s="2"/>
      <c r="O352" s="2"/>
      <c r="P352" s="2"/>
      <c r="Q352" s="2"/>
    </row>
    <row r="353" spans="13:17" ht="13.5" customHeight="1">
      <c r="M353" s="2"/>
      <c r="N353" s="2"/>
      <c r="O353" s="2"/>
      <c r="P353" s="2"/>
      <c r="Q353" s="2"/>
    </row>
    <row r="354" spans="13:17" ht="13.5" customHeight="1">
      <c r="M354" s="2"/>
      <c r="N354" s="2"/>
      <c r="O354" s="2"/>
      <c r="P354" s="2"/>
      <c r="Q354" s="2"/>
    </row>
    <row r="355" spans="13:17">
      <c r="M355" s="2"/>
      <c r="N355" s="2"/>
      <c r="O355" s="2"/>
      <c r="P355" s="2"/>
      <c r="Q355" s="2"/>
    </row>
    <row r="356" spans="13:17">
      <c r="M356" s="2"/>
      <c r="N356" s="2"/>
      <c r="O356" s="2"/>
      <c r="P356" s="2"/>
      <c r="Q356" s="2"/>
    </row>
    <row r="357" spans="13:17">
      <c r="M357" s="2"/>
      <c r="N357" s="2"/>
      <c r="O357" s="2"/>
      <c r="P357" s="2"/>
      <c r="Q357" s="2"/>
    </row>
    <row r="358" spans="13:17">
      <c r="M358" s="2"/>
      <c r="N358" s="2"/>
      <c r="O358" s="2"/>
      <c r="P358" s="2"/>
      <c r="Q358" s="2"/>
    </row>
    <row r="359" spans="13:17">
      <c r="M359" s="2"/>
      <c r="N359" s="2"/>
      <c r="O359" s="2"/>
      <c r="P359" s="2"/>
      <c r="Q359" s="2"/>
    </row>
    <row r="360" spans="13:17">
      <c r="M360" s="2"/>
      <c r="N360" s="2"/>
      <c r="O360" s="2"/>
      <c r="P360" s="2"/>
      <c r="Q360" s="2"/>
    </row>
    <row r="361" spans="13:17">
      <c r="M361" s="2"/>
      <c r="N361" s="2"/>
      <c r="O361" s="2"/>
      <c r="P361" s="2"/>
      <c r="Q361" s="2"/>
    </row>
    <row r="362" spans="13:17">
      <c r="M362" s="2"/>
      <c r="N362" s="2"/>
      <c r="O362" s="2"/>
      <c r="P362" s="2"/>
      <c r="Q362" s="2"/>
    </row>
    <row r="363" spans="13:17">
      <c r="M363" s="2"/>
      <c r="N363" s="2"/>
      <c r="O363" s="2"/>
      <c r="P363" s="2"/>
      <c r="Q363" s="2"/>
    </row>
    <row r="364" spans="13:17">
      <c r="M364" s="2"/>
      <c r="N364" s="2"/>
      <c r="O364" s="2"/>
      <c r="P364" s="2"/>
      <c r="Q364" s="2"/>
    </row>
    <row r="365" spans="13:17">
      <c r="M365" s="2"/>
      <c r="N365" s="2"/>
      <c r="O365" s="2"/>
      <c r="P365" s="2"/>
      <c r="Q365" s="2"/>
    </row>
    <row r="366" spans="13:17">
      <c r="M366" s="2"/>
      <c r="N366" s="2"/>
      <c r="O366" s="2"/>
      <c r="P366" s="2"/>
      <c r="Q366" s="2"/>
    </row>
    <row r="367" spans="13:17">
      <c r="M367" s="2"/>
      <c r="N367" s="2"/>
      <c r="O367" s="2"/>
      <c r="P367" s="2"/>
      <c r="Q367" s="2"/>
    </row>
    <row r="368" spans="13:17">
      <c r="M368" s="2"/>
      <c r="N368" s="2"/>
      <c r="O368" s="2"/>
      <c r="P368" s="2"/>
      <c r="Q368" s="2"/>
    </row>
    <row r="369" spans="13:17">
      <c r="M369" s="2"/>
      <c r="N369" s="2"/>
      <c r="O369" s="2"/>
      <c r="P369" s="2"/>
      <c r="Q369" s="2"/>
    </row>
    <row r="370" spans="13:17">
      <c r="M370" s="2"/>
      <c r="N370" s="2"/>
      <c r="O370" s="2"/>
      <c r="P370" s="2"/>
      <c r="Q370" s="2"/>
    </row>
    <row r="371" spans="13:17">
      <c r="M371" s="2"/>
      <c r="N371" s="2"/>
      <c r="O371" s="2"/>
      <c r="P371" s="2"/>
      <c r="Q371" s="2"/>
    </row>
    <row r="372" spans="13:17">
      <c r="M372" s="2"/>
      <c r="N372" s="2"/>
      <c r="O372" s="2"/>
      <c r="P372" s="2"/>
      <c r="Q372" s="2"/>
    </row>
    <row r="373" spans="13:17">
      <c r="M373" s="2"/>
      <c r="N373" s="2"/>
      <c r="O373" s="2"/>
      <c r="P373" s="2"/>
      <c r="Q373" s="2"/>
    </row>
    <row r="374" spans="13:17">
      <c r="M374" s="2"/>
      <c r="N374" s="2"/>
      <c r="O374" s="2"/>
      <c r="P374" s="2"/>
      <c r="Q374" s="2"/>
    </row>
    <row r="375" spans="13:17">
      <c r="M375" s="2"/>
      <c r="N375" s="2"/>
      <c r="O375" s="2"/>
      <c r="P375" s="2"/>
      <c r="Q375" s="2"/>
    </row>
    <row r="376" spans="13:17">
      <c r="M376" s="2"/>
      <c r="N376" s="2"/>
      <c r="O376" s="2"/>
      <c r="P376" s="2"/>
      <c r="Q376" s="2"/>
    </row>
    <row r="377" spans="13:17">
      <c r="M377" s="2"/>
      <c r="N377" s="2"/>
      <c r="O377" s="2"/>
      <c r="P377" s="2"/>
      <c r="Q377" s="2"/>
    </row>
    <row r="378" spans="13:17">
      <c r="M378" s="2"/>
      <c r="N378" s="2"/>
      <c r="O378" s="2"/>
      <c r="P378" s="2"/>
      <c r="Q378" s="2"/>
    </row>
    <row r="379" spans="13:17">
      <c r="M379" s="2"/>
      <c r="N379" s="2"/>
      <c r="O379" s="2"/>
      <c r="P379" s="2"/>
      <c r="Q379" s="2"/>
    </row>
    <row r="380" spans="13:17">
      <c r="M380" s="2"/>
      <c r="N380" s="2"/>
      <c r="O380" s="2"/>
      <c r="P380" s="2"/>
      <c r="Q380" s="2"/>
    </row>
    <row r="381" spans="13:17">
      <c r="M381" s="2"/>
      <c r="N381" s="2"/>
      <c r="O381" s="2"/>
      <c r="P381" s="2"/>
      <c r="Q381" s="2"/>
    </row>
    <row r="382" spans="13:17">
      <c r="M382" s="2"/>
      <c r="N382" s="2"/>
      <c r="O382" s="2"/>
      <c r="P382" s="2"/>
      <c r="Q382" s="2"/>
    </row>
    <row r="383" spans="13:17">
      <c r="M383" s="2"/>
      <c r="N383" s="2"/>
      <c r="O383" s="2"/>
      <c r="P383" s="2"/>
      <c r="Q383" s="2"/>
    </row>
    <row r="384" spans="13:17">
      <c r="M384" s="2"/>
      <c r="N384" s="2"/>
      <c r="O384" s="2"/>
      <c r="P384" s="2"/>
      <c r="Q384" s="2"/>
    </row>
    <row r="385" spans="13:17">
      <c r="M385" s="2"/>
      <c r="N385" s="2"/>
      <c r="O385" s="2"/>
      <c r="P385" s="2"/>
      <c r="Q385" s="2"/>
    </row>
    <row r="386" spans="13:17">
      <c r="M386" s="2"/>
      <c r="N386" s="2"/>
      <c r="O386" s="2"/>
      <c r="P386" s="2"/>
      <c r="Q386" s="2"/>
    </row>
    <row r="387" spans="13:17">
      <c r="P387" s="2"/>
      <c r="Q387" s="2"/>
    </row>
    <row r="388" spans="13:17">
      <c r="P388" s="2"/>
      <c r="Q388" s="2"/>
    </row>
    <row r="389" spans="13:17">
      <c r="P389" s="2"/>
      <c r="Q389" s="2"/>
    </row>
    <row r="390" spans="13:17">
      <c r="P390" s="2"/>
      <c r="Q390" s="2"/>
    </row>
    <row r="391" spans="13:17">
      <c r="P391" s="2"/>
      <c r="Q391" s="2"/>
    </row>
    <row r="392" spans="13:17">
      <c r="P392" s="2"/>
      <c r="Q392" s="2"/>
    </row>
    <row r="393" spans="13:17">
      <c r="P393" s="2"/>
      <c r="Q393" s="2"/>
    </row>
    <row r="394" spans="13:17">
      <c r="P394" s="2"/>
      <c r="Q394" s="2"/>
    </row>
    <row r="395" spans="13:17">
      <c r="P395" s="2"/>
      <c r="Q395" s="2"/>
    </row>
    <row r="396" spans="13:17">
      <c r="P396" s="2"/>
      <c r="Q396" s="2"/>
    </row>
    <row r="397" spans="13:17">
      <c r="P397" s="2"/>
      <c r="Q397" s="2"/>
    </row>
    <row r="398" spans="13:17">
      <c r="P398" s="2"/>
      <c r="Q398" s="2"/>
    </row>
  </sheetData>
  <sheetProtection algorithmName="SHA-512" hashValue="A8fgXXqLLfq/r96Jhky+nhHp9yKIe6k4ajhAFt519IA4N2EWv0ifLWMN2N59hmdkp0ppji1bBQiBt6JhWGEoYQ==" saltValue="LVbwwoQU/1QYp3yTIlk30Q==" spinCount="100000" sheet="1" selectLockedCells="1"/>
  <protectedRanges>
    <protectedRange sqref="D12:H13" name="範囲2"/>
    <protectedRange sqref="D11:H11" name="範囲1"/>
    <protectedRange sqref="K20 D15 F15 D17:D18 F17:F18 H17:H18 D16:H16 D25:H25 F22:F24 D21:D24 H22:H24 K11:K12 K16 D19:H20" name="範囲3"/>
  </protectedRanges>
  <mergeCells count="34">
    <mergeCell ref="A1:L1"/>
    <mergeCell ref="A72:L72"/>
    <mergeCell ref="D11:H11"/>
    <mergeCell ref="D58:G58"/>
    <mergeCell ref="D57:G57"/>
    <mergeCell ref="D20:H20"/>
    <mergeCell ref="D19:H19"/>
    <mergeCell ref="A2:I2"/>
    <mergeCell ref="D66:H66"/>
    <mergeCell ref="D28:H28"/>
    <mergeCell ref="D29:H29"/>
    <mergeCell ref="D30:H30"/>
    <mergeCell ref="D31:H31"/>
    <mergeCell ref="D32:H32"/>
    <mergeCell ref="D12:H12"/>
    <mergeCell ref="D16:H16"/>
    <mergeCell ref="A74:H74"/>
    <mergeCell ref="A79:H79"/>
    <mergeCell ref="A81:H81"/>
    <mergeCell ref="A73:H73"/>
    <mergeCell ref="A75:H75"/>
    <mergeCell ref="A76:H76"/>
    <mergeCell ref="A77:H77"/>
    <mergeCell ref="A80:H80"/>
    <mergeCell ref="D68:H68"/>
    <mergeCell ref="D70:H70"/>
    <mergeCell ref="A3:L3"/>
    <mergeCell ref="D59:G59"/>
    <mergeCell ref="D60:G60"/>
    <mergeCell ref="D61:G61"/>
    <mergeCell ref="D62:G62"/>
    <mergeCell ref="D10:H10"/>
    <mergeCell ref="A30:B30"/>
    <mergeCell ref="A29:B29"/>
  </mergeCells>
  <phoneticPr fontId="2"/>
  <conditionalFormatting sqref="A9:B9">
    <cfRule type="containsText" dxfId="18" priority="11" stopIfTrue="1" operator="containsText" text="リスト">
      <formula>NOT(ISERROR(SEARCH("リスト",A9)))</formula>
    </cfRule>
    <cfRule type="containsText" dxfId="17" priority="12" stopIfTrue="1" operator="containsText" text="※リストから選択して下さい">
      <formula>NOT(ISERROR(SEARCH("※リストから選択して下さい",A9)))</formula>
    </cfRule>
    <cfRule type="containsText" dxfId="16" priority="13" stopIfTrue="1" operator="containsText" text="【※入力】">
      <formula>NOT(ISERROR(SEARCH("【※入力】",A9)))</formula>
    </cfRule>
    <cfRule type="containsText" dxfId="15" priority="14" stopIfTrue="1" operator="containsText" text="【※選択】">
      <formula>NOT(ISERROR(SEARCH("【※選択】",A9)))</formula>
    </cfRule>
  </conditionalFormatting>
  <conditionalFormatting sqref="A14:B14">
    <cfRule type="containsText" dxfId="14" priority="15" stopIfTrue="1" operator="containsText" text="リスト">
      <formula>NOT(ISERROR(SEARCH("リスト",A14)))</formula>
    </cfRule>
    <cfRule type="containsText" dxfId="13" priority="16" stopIfTrue="1" operator="containsText" text="※リストから選択して下さい">
      <formula>NOT(ISERROR(SEARCH("※リストから選択して下さい",A14)))</formula>
    </cfRule>
    <cfRule type="containsText" dxfId="12" priority="17" stopIfTrue="1" operator="containsText" text="【※入力】">
      <formula>NOT(ISERROR(SEARCH("【※入力】",A14)))</formula>
    </cfRule>
    <cfRule type="containsText" dxfId="11" priority="18" stopIfTrue="1" operator="containsText" text="【※選択】">
      <formula>NOT(ISERROR(SEARCH("【※選択】",A14)))</formula>
    </cfRule>
  </conditionalFormatting>
  <conditionalFormatting sqref="C10 C21 C28:C32 C37 C58 C61 C65:C70">
    <cfRule type="cellIs" dxfId="10" priority="8" operator="equal">
      <formula>"【※選択】"</formula>
    </cfRule>
  </conditionalFormatting>
  <conditionalFormatting sqref="C11:C12 C15:C20 C22:C24 C34 C36 C43 C48:C49 C59:C60 C62">
    <cfRule type="cellIs" dxfId="9" priority="7" operator="equal">
      <formula>"【※入力】"</formula>
    </cfRule>
  </conditionalFormatting>
  <conditionalFormatting sqref="J11:J12">
    <cfRule type="cellIs" dxfId="8" priority="4" operator="equal">
      <formula>"【※入力】"</formula>
    </cfRule>
  </conditionalFormatting>
  <conditionalFormatting sqref="J16">
    <cfRule type="cellIs" dxfId="7" priority="3" operator="equal">
      <formula>"【※入力】"</formula>
    </cfRule>
  </conditionalFormatting>
  <conditionalFormatting sqref="J20">
    <cfRule type="cellIs" dxfId="6" priority="2" operator="equal">
      <formula>"【※入力】"</formula>
    </cfRule>
  </conditionalFormatting>
  <dataValidations count="7">
    <dataValidation imeMode="hiragana" allowBlank="1" showInputMessage="1" showErrorMessage="1" sqref="D16 D11:D12 D20" xr:uid="{F08E6185-9812-4FEB-B22C-C844C53DB406}"/>
    <dataValidation imeMode="fullKatakana" allowBlank="1" showErrorMessage="1" prompt="オートコンプリート機能がオンになっている場合、カタカナに変換されないことがあります。_x000a_その場合は、フリガナの文字列の後ろに適当な文字を入力して、その文字を削除することで回避できます。" sqref="K16 K20 K11:K12" xr:uid="{76ABA0D0-DB46-4ED2-B6F5-8FF5DD3540A8}"/>
    <dataValidation imeMode="off" allowBlank="1" showInputMessage="1" showErrorMessage="1" sqref="D15 F15 F17:F18 H17:H18 F22:F24 H22:H24" xr:uid="{1F518D50-77A6-44E5-BCDE-E8E9F502CF74}"/>
    <dataValidation imeMode="disabled" allowBlank="1" showInputMessage="1" showErrorMessage="1" sqref="D17:D19 D22:D24" xr:uid="{FCFBBA95-9272-44F4-943E-9E967D881AA2}"/>
    <dataValidation type="whole" imeMode="disabled" operator="greaterThanOrEqual" allowBlank="1" showInputMessage="1" showErrorMessage="1" sqref="D34" xr:uid="{A0F8A4B2-5EE1-43D3-8892-5B094BE60685}">
      <formula1>1</formula1>
    </dataValidation>
    <dataValidation type="whole" imeMode="disabled" operator="greaterThanOrEqual" allowBlank="1" showInputMessage="1" showErrorMessage="1" sqref="H58:H62 D43 D48:D49" xr:uid="{B03223D9-4958-4E49-8754-7279782583C3}">
      <formula1>0</formula1>
    </dataValidation>
    <dataValidation type="list" allowBlank="1" showInputMessage="1" showErrorMessage="1" sqref="D29:H29" xr:uid="{9E08CAF3-5253-45A8-8E03-EE7FF051EC2C}">
      <formula1>IF(COUNTIF(D28,"*カラーガードコンテスト"),INDIRECT("部門CG"),IF(COUNTIF(D28,"*パーカッション*"),INDIRECT("部門Per"),IF(COUNTIF(D28,"*カラーガード全国大会*"),INDIRECT("九州予選"),"")))</formula1>
    </dataValidation>
  </dataValidations>
  <pageMargins left="0.7" right="0.7" top="0.75" bottom="0.75" header="0.3" footer="0.3"/>
  <pageSetup paperSize="9" scale="75" orientation="landscape" r:id="rId1"/>
  <rowBreaks count="1" manualBreakCount="1">
    <brk id="23" min="1" max="4" man="1"/>
  </rowBreaks>
  <colBreaks count="1" manualBreakCount="1">
    <brk id="12" max="1048575" man="1"/>
  </colBreaks>
  <ignoredErrors>
    <ignoredError sqref="C21 C17" formula="1"/>
  </ignoredError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5F177054-0DE2-48FC-92E8-D447C833B177}">
          <x14:formula1>
            <xm:f>【更新用】イベント基本情報!$B$35:$B$40</xm:f>
          </x14:formula1>
          <xm:sqref>D30:H30</xm:sqref>
        </x14:dataValidation>
        <x14:dataValidation type="whole" imeMode="disabled" allowBlank="1" showInputMessage="1" showErrorMessage="1" error="登録引率者数の入力が不正です。" xr:uid="{F9848D24-1852-4D34-9257-D599E613DA50}">
          <x14:formula1>
            <xm:f>0</xm:f>
          </x14:formula1>
          <x14:formula2>
            <xm:f>【更新用】イベント基本情報!$E$7</xm:f>
          </x14:formula2>
          <xm:sqref>D36</xm:sqref>
        </x14:dataValidation>
        <x14:dataValidation type="list" imeMode="on" showInputMessage="1" showErrorMessage="1" xr:uid="{00000000-0002-0000-0400-000000000000}">
          <x14:formula1>
            <xm:f>【更新用】イベント基本情報!$B$20:$B$22</xm:f>
          </x14:formula1>
          <xm:sqref>D21</xm:sqref>
        </x14:dataValidation>
        <x14:dataValidation type="list" showInputMessage="1" showErrorMessage="1" xr:uid="{00000000-0002-0000-0400-000001000000}">
          <x14:formula1>
            <xm:f>【更新用】イベント基本情報!$B$54:$B$61</xm:f>
          </x14:formula1>
          <xm:sqref>D10</xm:sqref>
        </x14:dataValidation>
        <x14:dataValidation type="list" allowBlank="1" showInputMessage="1" showErrorMessage="1" xr:uid="{00000000-0002-0000-0400-000006000000}">
          <x14:formula1>
            <xm:f>【更新用】イベント基本情報!$M$12:$M$18</xm:f>
          </x14:formula1>
          <xm:sqref>D61:D62</xm:sqref>
        </x14:dataValidation>
        <x14:dataValidation type="list" allowBlank="1" showInputMessage="1" showErrorMessage="1" xr:uid="{00000000-0002-0000-0400-000009000000}">
          <x14:formula1>
            <xm:f>【更新用】イベント基本情報!$H$18:$H$20</xm:f>
          </x14:formula1>
          <xm:sqref>D32</xm:sqref>
        </x14:dataValidation>
        <x14:dataValidation type="list" allowBlank="1" showInputMessage="1" showErrorMessage="1" xr:uid="{00000000-0002-0000-0400-00000A000000}">
          <x14:formula1>
            <xm:f>【更新用】イベント基本情報!$E$12:$E$43</xm:f>
          </x14:formula1>
          <xm:sqref>D37</xm:sqref>
        </x14:dataValidation>
        <x14:dataValidation type="list" allowBlank="1" showInputMessage="1" showErrorMessage="1" xr:uid="{6CF08958-FF65-4F1F-91C1-D86ECEA4AD4E}">
          <x14:formula1>
            <xm:f>【更新用】イベント基本情報!$I$12:$I$16</xm:f>
          </x14:formula1>
          <xm:sqref>D58:G60</xm:sqref>
        </x14:dataValidation>
        <x14:dataValidation type="list" showInputMessage="1" showErrorMessage="1" xr:uid="{27041A40-F650-45DF-82DD-6497066F1F92}">
          <x14:formula1>
            <xm:f>【更新用】イベント基本情報!$P$17:$P$21</xm:f>
          </x14:formula1>
          <xm:sqref>D68:H68</xm:sqref>
        </x14:dataValidation>
        <x14:dataValidation type="list" showInputMessage="1" showErrorMessage="1" xr:uid="{9ED7F5E7-D35C-4593-900E-3A2CD85564D2}">
          <x14:formula1>
            <xm:f>【更新用】イベント基本情報!$P$12:$P$14</xm:f>
          </x14:formula1>
          <xm:sqref>D66:H66 D70:H70</xm:sqref>
        </x14:dataValidation>
        <x14:dataValidation type="list" allowBlank="1" showInputMessage="1" showErrorMessage="1" xr:uid="{B6F720E1-A29A-4602-BB76-C81230D73077}">
          <x14:formula1>
            <xm:f>【更新用】イベント基本情報!$B$50:$B$52</xm:f>
          </x14:formula1>
          <xm:sqref>D31:H31</xm:sqref>
        </x14:dataValidation>
        <x14:dataValidation type="list" showInputMessage="1" showErrorMessage="1" xr:uid="{3F0BE202-2A8E-4FA0-A44D-09F366B7524C}">
          <x14:formula1>
            <xm:f>【更新用】イベント基本情報!$B$30:$B$33</xm:f>
          </x14:formula1>
          <xm:sqref>D28:H28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M146"/>
  <sheetViews>
    <sheetView showGridLines="0" showRowColHeaders="0" showZeros="0" zoomScaleSheetLayoutView="100" workbookViewId="0">
      <selection activeCell="C18" sqref="C18"/>
    </sheetView>
  </sheetViews>
  <sheetFormatPr defaultColWidth="8.75" defaultRowHeight="13.5"/>
  <cols>
    <col min="1" max="1" width="42.625" customWidth="1"/>
    <col min="2" max="2" width="10.375" customWidth="1"/>
    <col min="3" max="3" width="38.5" customWidth="1"/>
    <col min="4" max="4" width="11.75" customWidth="1"/>
    <col min="5" max="5" width="9.875" bestFit="1" customWidth="1"/>
    <col min="6" max="6" width="37.125" customWidth="1"/>
    <col min="7" max="7" width="6.25" customWidth="1"/>
  </cols>
  <sheetData>
    <row r="1" spans="1:39" s="2" customFormat="1" ht="52.5" customHeight="1">
      <c r="A1" s="461" t="str">
        <f>【更新用】イベント基本情報!B3&amp;CHAR(10)&amp;CHAR(13)&amp;【更新用】イベント基本情報!B4</f>
        <v>第27回全九州カラーガード・パーカッションコンテスト
_x000D_第9回カラーガード全国大会九州予選</v>
      </c>
      <c r="B1" s="461"/>
      <c r="C1" s="461"/>
      <c r="D1" s="461"/>
      <c r="E1" s="461"/>
      <c r="F1" s="212"/>
      <c r="G1" s="212"/>
      <c r="H1" s="1"/>
      <c r="I1" s="1"/>
    </row>
    <row r="2" spans="1:39" s="2" customFormat="1" ht="23.25" customHeight="1">
      <c r="A2" s="462" t="s">
        <v>334</v>
      </c>
      <c r="B2" s="462"/>
      <c r="C2" s="462"/>
      <c r="D2" s="462"/>
      <c r="E2" s="462"/>
      <c r="F2" s="212"/>
      <c r="G2" s="212"/>
    </row>
    <row r="3" spans="1:39" s="5" customFormat="1" ht="21" customHeight="1">
      <c r="A3" s="213" t="s">
        <v>256</v>
      </c>
      <c r="B3" s="214"/>
      <c r="C3" s="220"/>
      <c r="D3" s="221"/>
      <c r="E3" s="222"/>
      <c r="F3" s="222"/>
      <c r="G3" s="22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s="5" customFormat="1" ht="21" customHeight="1">
      <c r="A4" s="215" t="s">
        <v>222</v>
      </c>
      <c r="B4" s="291" t="str">
        <f>IF(OR(LEFT('1.【参加申込入力シート】'!D10,1)="※",'1.【参加申込入力シート】'!D10=""),"【※選択】","【入力済】")</f>
        <v>【※選択】</v>
      </c>
      <c r="C4" s="211" t="str">
        <f>'1.【参加申込入力シート】'!D10</f>
        <v>※リストから選択して下さい</v>
      </c>
      <c r="D4" s="221" t="s">
        <v>442</v>
      </c>
      <c r="E4" s="222"/>
      <c r="F4" s="222"/>
      <c r="G4" s="22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1:39" s="5" customFormat="1" ht="21" customHeight="1">
      <c r="A5" s="215" t="s">
        <v>13</v>
      </c>
      <c r="B5" s="291" t="str">
        <f>IF('1.【参加申込入力シート】'!D11="","【※入力】","【入力済】")</f>
        <v>【※入力】</v>
      </c>
      <c r="C5" s="290">
        <f>'1.【参加申込入力シート】'!D11</f>
        <v>0</v>
      </c>
      <c r="D5" s="221" t="s">
        <v>442</v>
      </c>
      <c r="E5" s="223"/>
      <c r="F5" s="223"/>
      <c r="G5" s="223"/>
    </row>
    <row r="6" spans="1:39" s="5" customFormat="1" ht="21" customHeight="1">
      <c r="A6" s="215" t="s">
        <v>14</v>
      </c>
      <c r="B6" s="291" t="str">
        <f>IF('1.【参加申込入力シート】'!D12="","【※入力】","【入力済】")</f>
        <v>【※入力】</v>
      </c>
      <c r="C6" s="290">
        <f>'1.【参加申込入力シート】'!D12</f>
        <v>0</v>
      </c>
      <c r="D6" s="221" t="s">
        <v>442</v>
      </c>
      <c r="E6" s="223"/>
      <c r="F6" s="223"/>
      <c r="G6" s="223"/>
    </row>
    <row r="7" spans="1:39" s="5" customFormat="1" ht="21" customHeight="1">
      <c r="A7" s="216" t="s">
        <v>3</v>
      </c>
      <c r="B7" s="291" t="str">
        <f t="shared" ref="B7:B11" si="0">IF(C7="","【※入力】","【入力済】")</f>
        <v>【※入力】</v>
      </c>
      <c r="C7" s="227"/>
      <c r="D7" s="221" t="s">
        <v>298</v>
      </c>
      <c r="E7" s="223"/>
      <c r="F7" s="223"/>
      <c r="G7" s="223"/>
    </row>
    <row r="8" spans="1:39" s="5" customFormat="1" ht="21" customHeight="1">
      <c r="A8" s="216" t="s">
        <v>257</v>
      </c>
      <c r="B8" s="291" t="str">
        <f t="shared" si="0"/>
        <v>【※入力】</v>
      </c>
      <c r="C8" s="227"/>
      <c r="D8" s="221" t="s">
        <v>298</v>
      </c>
      <c r="E8" s="223"/>
      <c r="F8" s="223"/>
      <c r="G8" s="223"/>
    </row>
    <row r="9" spans="1:39" s="5" customFormat="1" ht="21" customHeight="1">
      <c r="A9" s="217"/>
      <c r="B9" s="217"/>
      <c r="C9" s="217"/>
      <c r="D9" s="217"/>
      <c r="E9" s="217"/>
      <c r="F9" s="217"/>
      <c r="G9" s="223"/>
    </row>
    <row r="10" spans="1:39" s="5" customFormat="1" ht="21" customHeight="1">
      <c r="A10" s="217"/>
      <c r="B10" s="217"/>
      <c r="C10" s="223"/>
      <c r="D10" s="223"/>
      <c r="E10" s="223"/>
      <c r="F10" s="223"/>
      <c r="G10" s="223"/>
    </row>
    <row r="11" spans="1:39" s="5" customFormat="1" ht="21" customHeight="1">
      <c r="A11" s="216" t="s">
        <v>72</v>
      </c>
      <c r="B11" s="291" t="str">
        <f t="shared" si="0"/>
        <v>【※入力】</v>
      </c>
      <c r="C11" s="227"/>
      <c r="D11" s="221" t="s">
        <v>298</v>
      </c>
      <c r="E11" s="223"/>
      <c r="F11" s="223"/>
      <c r="G11" s="223"/>
    </row>
    <row r="12" spans="1:39" s="5" customFormat="1" ht="21" customHeight="1">
      <c r="A12" s="217"/>
      <c r="B12" s="217"/>
      <c r="C12" s="223"/>
      <c r="D12" s="223"/>
      <c r="E12" s="223"/>
      <c r="F12" s="223"/>
      <c r="G12" s="223"/>
    </row>
    <row r="13" spans="1:39" s="5" customFormat="1" ht="21" customHeight="1">
      <c r="A13" s="213" t="s">
        <v>259</v>
      </c>
      <c r="B13" s="214"/>
      <c r="C13" s="223"/>
      <c r="D13" s="221"/>
      <c r="E13" s="222"/>
      <c r="F13" s="222"/>
      <c r="G13" s="22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row>
    <row r="14" spans="1:39" s="5" customFormat="1" ht="21" customHeight="1">
      <c r="A14" s="218" t="s">
        <v>258</v>
      </c>
      <c r="B14" s="291" t="str">
        <f t="shared" ref="B14" si="1">IF(C14="","【※入力】","【入力済】")</f>
        <v>【※入力】</v>
      </c>
      <c r="C14" s="383"/>
      <c r="D14" s="382" t="s">
        <v>525</v>
      </c>
      <c r="E14" s="291" t="str">
        <f>IF(F14="","【※入力】","【入力済】")</f>
        <v>【※入力】</v>
      </c>
      <c r="F14" s="383"/>
      <c r="G14" s="22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row>
    <row r="15" spans="1:39" s="5" customFormat="1" ht="21" customHeight="1">
      <c r="A15" s="218"/>
      <c r="B15" s="214"/>
      <c r="C15" s="217"/>
      <c r="D15" s="217"/>
      <c r="E15" s="223"/>
      <c r="F15" s="222"/>
      <c r="G15" s="22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row>
    <row r="16" spans="1:39" s="5" customFormat="1" ht="17.25">
      <c r="A16" s="208" t="s">
        <v>260</v>
      </c>
      <c r="B16" s="219"/>
      <c r="C16" s="219"/>
      <c r="D16" s="224"/>
      <c r="E16" s="224"/>
      <c r="F16" s="223"/>
      <c r="G16" s="223"/>
    </row>
    <row r="17" spans="1:7" s="5" customFormat="1" ht="42" customHeight="1" thickBot="1">
      <c r="A17" s="466" t="s">
        <v>261</v>
      </c>
      <c r="B17" s="466"/>
      <c r="C17" s="466"/>
      <c r="D17" s="225"/>
      <c r="E17" s="225"/>
      <c r="F17" s="223"/>
      <c r="G17" s="223"/>
    </row>
    <row r="18" spans="1:7" s="5" customFormat="1" ht="21" customHeight="1">
      <c r="A18" s="147" t="s">
        <v>23</v>
      </c>
      <c r="B18" s="137"/>
      <c r="C18" s="305"/>
      <c r="D18" s="83" t="s">
        <v>128</v>
      </c>
      <c r="E18" s="312"/>
      <c r="F18" s="223"/>
      <c r="G18" s="223"/>
    </row>
    <row r="19" spans="1:7" s="13" customFormat="1" ht="21" customHeight="1">
      <c r="A19" s="144" t="s">
        <v>24</v>
      </c>
      <c r="B19" s="139"/>
      <c r="C19" s="306"/>
      <c r="D19" s="82" t="s">
        <v>129</v>
      </c>
      <c r="E19" s="310"/>
      <c r="F19" s="224"/>
      <c r="G19" s="224"/>
    </row>
    <row r="20" spans="1:7" s="5" customFormat="1" ht="21" customHeight="1">
      <c r="A20" s="447" t="s">
        <v>136</v>
      </c>
      <c r="B20" s="450" t="s">
        <v>299</v>
      </c>
      <c r="C20" s="306"/>
      <c r="D20" s="86" t="s">
        <v>130</v>
      </c>
      <c r="E20" s="310"/>
      <c r="F20" s="223" t="s">
        <v>437</v>
      </c>
      <c r="G20" s="223"/>
    </row>
    <row r="21" spans="1:7" s="13" customFormat="1" ht="21" customHeight="1">
      <c r="A21" s="448"/>
      <c r="B21" s="451"/>
      <c r="C21" s="306"/>
      <c r="D21" s="86" t="s">
        <v>131</v>
      </c>
      <c r="E21" s="310"/>
      <c r="F21" s="224"/>
      <c r="G21" s="224"/>
    </row>
    <row r="22" spans="1:7" s="5" customFormat="1" ht="21" customHeight="1">
      <c r="A22" s="448"/>
      <c r="B22" s="451"/>
      <c r="C22" s="306"/>
      <c r="D22" s="86" t="s">
        <v>132</v>
      </c>
      <c r="E22" s="310"/>
      <c r="F22" s="223"/>
      <c r="G22" s="223"/>
    </row>
    <row r="23" spans="1:7" s="5" customFormat="1" ht="21" customHeight="1">
      <c r="A23" s="448"/>
      <c r="B23" s="451"/>
      <c r="C23" s="306"/>
      <c r="D23" s="86" t="s">
        <v>133</v>
      </c>
      <c r="E23" s="310"/>
      <c r="F23" s="223"/>
      <c r="G23" s="223"/>
    </row>
    <row r="24" spans="1:7" s="5" customFormat="1" ht="21" customHeight="1">
      <c r="A24" s="448"/>
      <c r="B24" s="451"/>
      <c r="C24" s="306"/>
      <c r="D24" s="86" t="s">
        <v>134</v>
      </c>
      <c r="E24" s="310"/>
      <c r="F24" s="223"/>
      <c r="G24" s="223"/>
    </row>
    <row r="25" spans="1:7" s="5" customFormat="1" ht="21" customHeight="1" thickBot="1">
      <c r="A25" s="449"/>
      <c r="B25" s="452"/>
      <c r="C25" s="306"/>
      <c r="D25" s="87" t="s">
        <v>135</v>
      </c>
      <c r="E25" s="311"/>
      <c r="F25" s="223"/>
      <c r="G25" s="223"/>
    </row>
    <row r="26" spans="1:7" s="5" customFormat="1" ht="21" customHeight="1">
      <c r="A26" s="145" t="s">
        <v>25</v>
      </c>
      <c r="B26" s="139"/>
      <c r="C26" s="307"/>
      <c r="D26" s="223"/>
      <c r="E26" s="223"/>
      <c r="F26" s="223"/>
      <c r="G26" s="223"/>
    </row>
    <row r="27" spans="1:7" s="5" customFormat="1" ht="21" customHeight="1">
      <c r="A27" s="145" t="s">
        <v>26</v>
      </c>
      <c r="B27" s="139"/>
      <c r="C27" s="307"/>
      <c r="D27" s="223"/>
      <c r="E27" s="223"/>
      <c r="F27" s="223"/>
      <c r="G27" s="223"/>
    </row>
    <row r="28" spans="1:7" s="5" customFormat="1" ht="21" customHeight="1">
      <c r="A28" s="145" t="s">
        <v>27</v>
      </c>
      <c r="B28" s="139"/>
      <c r="C28" s="307"/>
      <c r="D28" s="223"/>
      <c r="E28" s="223"/>
      <c r="F28" s="223"/>
      <c r="G28" s="223"/>
    </row>
    <row r="29" spans="1:7" s="5" customFormat="1" ht="21" customHeight="1">
      <c r="A29" s="145" t="s">
        <v>28</v>
      </c>
      <c r="B29" s="139"/>
      <c r="C29" s="307"/>
      <c r="D29" s="223"/>
      <c r="E29" s="223"/>
      <c r="F29" s="223"/>
      <c r="G29" s="223"/>
    </row>
    <row r="30" spans="1:7" s="5" customFormat="1" ht="21" customHeight="1">
      <c r="A30" s="145" t="s">
        <v>29</v>
      </c>
      <c r="B30" s="139"/>
      <c r="C30" s="307"/>
      <c r="D30" s="223"/>
      <c r="E30" s="223"/>
      <c r="F30" s="223"/>
      <c r="G30" s="223"/>
    </row>
    <row r="31" spans="1:7" s="5" customFormat="1" ht="21" customHeight="1" thickBot="1">
      <c r="A31" s="145" t="s">
        <v>30</v>
      </c>
      <c r="B31" s="139"/>
      <c r="C31" s="307"/>
      <c r="D31" s="223"/>
      <c r="E31" s="223"/>
      <c r="F31" s="223"/>
      <c r="G31" s="223"/>
    </row>
    <row r="32" spans="1:7" s="5" customFormat="1" ht="21" customHeight="1">
      <c r="A32" s="140" t="s">
        <v>32</v>
      </c>
      <c r="B32" s="141"/>
      <c r="C32" s="308"/>
      <c r="D32" s="88" t="s">
        <v>128</v>
      </c>
      <c r="E32" s="312"/>
      <c r="F32" s="223"/>
      <c r="G32" s="223"/>
    </row>
    <row r="33" spans="1:7" s="5" customFormat="1" ht="21" customHeight="1">
      <c r="A33" s="142" t="s">
        <v>33</v>
      </c>
      <c r="B33" s="143"/>
      <c r="C33" s="309"/>
      <c r="D33" s="89" t="s">
        <v>129</v>
      </c>
      <c r="E33" s="310"/>
      <c r="F33" s="223"/>
      <c r="G33" s="223"/>
    </row>
    <row r="34" spans="1:7" s="5" customFormat="1" ht="21" customHeight="1">
      <c r="A34" s="453" t="s">
        <v>136</v>
      </c>
      <c r="B34" s="456" t="s">
        <v>299</v>
      </c>
      <c r="C34" s="306"/>
      <c r="D34" s="84" t="s">
        <v>137</v>
      </c>
      <c r="E34" s="310"/>
      <c r="F34" s="223"/>
      <c r="G34" s="223"/>
    </row>
    <row r="35" spans="1:7" s="5" customFormat="1" ht="21" customHeight="1">
      <c r="A35" s="454"/>
      <c r="B35" s="457"/>
      <c r="C35" s="306"/>
      <c r="D35" s="84" t="s">
        <v>138</v>
      </c>
      <c r="E35" s="310"/>
      <c r="F35" s="223"/>
      <c r="G35" s="223"/>
    </row>
    <row r="36" spans="1:7" s="5" customFormat="1" ht="21" customHeight="1">
      <c r="A36" s="454"/>
      <c r="B36" s="457"/>
      <c r="C36" s="306"/>
      <c r="D36" s="84" t="s">
        <v>139</v>
      </c>
      <c r="E36" s="310"/>
      <c r="F36" s="223"/>
      <c r="G36" s="223"/>
    </row>
    <row r="37" spans="1:7" s="5" customFormat="1" ht="21" customHeight="1">
      <c r="A37" s="454"/>
      <c r="B37" s="457"/>
      <c r="C37" s="306"/>
      <c r="D37" s="84" t="s">
        <v>140</v>
      </c>
      <c r="E37" s="310"/>
      <c r="F37" s="223"/>
      <c r="G37" s="223"/>
    </row>
    <row r="38" spans="1:7" s="5" customFormat="1" ht="21" customHeight="1">
      <c r="A38" s="454"/>
      <c r="B38" s="457"/>
      <c r="C38" s="306"/>
      <c r="D38" s="84" t="s">
        <v>141</v>
      </c>
      <c r="E38" s="310"/>
      <c r="F38" s="223"/>
      <c r="G38" s="223"/>
    </row>
    <row r="39" spans="1:7" s="5" customFormat="1" ht="21" customHeight="1" thickBot="1">
      <c r="A39" s="455"/>
      <c r="B39" s="458"/>
      <c r="C39" s="306"/>
      <c r="D39" s="85" t="s">
        <v>142</v>
      </c>
      <c r="E39" s="311"/>
      <c r="F39" s="223"/>
      <c r="G39" s="223"/>
    </row>
    <row r="40" spans="1:7" s="5" customFormat="1" ht="21" customHeight="1">
      <c r="A40" s="146" t="s">
        <v>34</v>
      </c>
      <c r="B40" s="143"/>
      <c r="C40" s="307"/>
      <c r="D40" s="223"/>
      <c r="E40" s="223"/>
      <c r="F40" s="223"/>
      <c r="G40" s="223"/>
    </row>
    <row r="41" spans="1:7" s="5" customFormat="1" ht="21" customHeight="1">
      <c r="A41" s="146" t="s">
        <v>35</v>
      </c>
      <c r="B41" s="143"/>
      <c r="C41" s="307"/>
      <c r="D41" s="223"/>
      <c r="E41" s="223"/>
      <c r="F41" s="223"/>
      <c r="G41" s="223"/>
    </row>
    <row r="42" spans="1:7" s="5" customFormat="1" ht="21" customHeight="1">
      <c r="A42" s="146" t="s">
        <v>36</v>
      </c>
      <c r="B42" s="143"/>
      <c r="C42" s="307"/>
      <c r="D42" s="223"/>
      <c r="E42" s="223"/>
      <c r="F42" s="223"/>
      <c r="G42" s="223"/>
    </row>
    <row r="43" spans="1:7" s="5" customFormat="1" ht="21" customHeight="1">
      <c r="A43" s="146" t="s">
        <v>37</v>
      </c>
      <c r="B43" s="143"/>
      <c r="C43" s="307"/>
      <c r="D43" s="223"/>
      <c r="E43" s="223"/>
      <c r="F43" s="223"/>
      <c r="G43" s="223"/>
    </row>
    <row r="44" spans="1:7" s="5" customFormat="1" ht="21" customHeight="1">
      <c r="A44" s="146" t="s">
        <v>38</v>
      </c>
      <c r="B44" s="143"/>
      <c r="C44" s="307"/>
      <c r="D44" s="223"/>
      <c r="E44" s="223"/>
      <c r="F44" s="223"/>
      <c r="G44" s="223"/>
    </row>
    <row r="45" spans="1:7" s="5" customFormat="1" ht="21" customHeight="1" thickBot="1">
      <c r="A45" s="146" t="s">
        <v>39</v>
      </c>
      <c r="B45" s="143"/>
      <c r="C45" s="307"/>
      <c r="D45" s="223"/>
      <c r="E45" s="223"/>
      <c r="F45" s="223"/>
      <c r="G45" s="223"/>
    </row>
    <row r="46" spans="1:7" s="5" customFormat="1" ht="21" customHeight="1">
      <c r="A46" s="136" t="s">
        <v>40</v>
      </c>
      <c r="B46" s="137"/>
      <c r="C46" s="308"/>
      <c r="D46" s="83" t="s">
        <v>128</v>
      </c>
      <c r="E46" s="312"/>
      <c r="F46" s="223"/>
      <c r="G46" s="223"/>
    </row>
    <row r="47" spans="1:7" s="5" customFormat="1" ht="21" customHeight="1">
      <c r="A47" s="138" t="s">
        <v>41</v>
      </c>
      <c r="B47" s="139"/>
      <c r="C47" s="309"/>
      <c r="D47" s="82" t="s">
        <v>129</v>
      </c>
      <c r="E47" s="310"/>
      <c r="F47" s="223"/>
      <c r="G47" s="223"/>
    </row>
    <row r="48" spans="1:7" s="5" customFormat="1" ht="21" customHeight="1">
      <c r="A48" s="447" t="s">
        <v>136</v>
      </c>
      <c r="B48" s="450" t="s">
        <v>299</v>
      </c>
      <c r="C48" s="306"/>
      <c r="D48" s="86" t="s">
        <v>143</v>
      </c>
      <c r="E48" s="310"/>
      <c r="F48" s="223"/>
      <c r="G48" s="223"/>
    </row>
    <row r="49" spans="1:7" s="5" customFormat="1" ht="21" customHeight="1">
      <c r="A49" s="448"/>
      <c r="B49" s="451"/>
      <c r="C49" s="306"/>
      <c r="D49" s="86" t="s">
        <v>144</v>
      </c>
      <c r="E49" s="310"/>
      <c r="F49" s="223"/>
      <c r="G49" s="223"/>
    </row>
    <row r="50" spans="1:7" s="5" customFormat="1" ht="21" customHeight="1">
      <c r="A50" s="448"/>
      <c r="B50" s="451"/>
      <c r="C50" s="306"/>
      <c r="D50" s="86" t="s">
        <v>145</v>
      </c>
      <c r="E50" s="310"/>
      <c r="F50" s="223"/>
      <c r="G50" s="223"/>
    </row>
    <row r="51" spans="1:7" s="5" customFormat="1" ht="21" customHeight="1">
      <c r="A51" s="448"/>
      <c r="B51" s="451"/>
      <c r="C51" s="306"/>
      <c r="D51" s="86" t="s">
        <v>146</v>
      </c>
      <c r="E51" s="310"/>
      <c r="F51" s="223"/>
      <c r="G51" s="223"/>
    </row>
    <row r="52" spans="1:7" s="5" customFormat="1" ht="21" customHeight="1">
      <c r="A52" s="448"/>
      <c r="B52" s="451"/>
      <c r="C52" s="306"/>
      <c r="D52" s="86" t="s">
        <v>147</v>
      </c>
      <c r="E52" s="310"/>
      <c r="F52" s="223"/>
      <c r="G52" s="223"/>
    </row>
    <row r="53" spans="1:7" s="5" customFormat="1" ht="21" customHeight="1" thickBot="1">
      <c r="A53" s="449"/>
      <c r="B53" s="452"/>
      <c r="C53" s="306"/>
      <c r="D53" s="87" t="s">
        <v>148</v>
      </c>
      <c r="E53" s="311"/>
      <c r="F53" s="223"/>
      <c r="G53" s="223"/>
    </row>
    <row r="54" spans="1:7" s="5" customFormat="1" ht="21" customHeight="1">
      <c r="A54" s="145" t="s">
        <v>42</v>
      </c>
      <c r="B54" s="139"/>
      <c r="C54" s="307"/>
      <c r="D54" s="223"/>
      <c r="E54" s="223"/>
      <c r="F54" s="223"/>
      <c r="G54" s="223"/>
    </row>
    <row r="55" spans="1:7" s="5" customFormat="1" ht="21" customHeight="1">
      <c r="A55" s="145" t="s">
        <v>43</v>
      </c>
      <c r="B55" s="139"/>
      <c r="C55" s="307"/>
      <c r="D55" s="223"/>
      <c r="E55" s="223"/>
      <c r="F55" s="223"/>
      <c r="G55" s="223"/>
    </row>
    <row r="56" spans="1:7" s="5" customFormat="1" ht="21" customHeight="1">
      <c r="A56" s="145" t="s">
        <v>44</v>
      </c>
      <c r="B56" s="139"/>
      <c r="C56" s="307"/>
      <c r="D56" s="223"/>
      <c r="E56" s="223"/>
      <c r="F56" s="223"/>
      <c r="G56" s="223"/>
    </row>
    <row r="57" spans="1:7" s="5" customFormat="1" ht="21" customHeight="1">
      <c r="A57" s="145" t="s">
        <v>45</v>
      </c>
      <c r="B57" s="139"/>
      <c r="C57" s="307"/>
      <c r="D57" s="223"/>
      <c r="E57" s="223"/>
      <c r="F57" s="223"/>
      <c r="G57" s="223"/>
    </row>
    <row r="58" spans="1:7" s="5" customFormat="1" ht="21" customHeight="1">
      <c r="A58" s="145" t="s">
        <v>46</v>
      </c>
      <c r="B58" s="139"/>
      <c r="C58" s="307"/>
      <c r="D58" s="223"/>
      <c r="E58" s="223"/>
      <c r="F58" s="223"/>
      <c r="G58" s="223"/>
    </row>
    <row r="59" spans="1:7" s="5" customFormat="1" ht="21" customHeight="1" thickBot="1">
      <c r="A59" s="145" t="s">
        <v>47</v>
      </c>
      <c r="B59" s="139"/>
      <c r="C59" s="307"/>
      <c r="D59" s="223"/>
      <c r="E59" s="223"/>
      <c r="F59" s="223"/>
      <c r="G59" s="223"/>
    </row>
    <row r="60" spans="1:7" s="5" customFormat="1" ht="21" customHeight="1">
      <c r="A60" s="140" t="s">
        <v>48</v>
      </c>
      <c r="B60" s="141"/>
      <c r="C60" s="308"/>
      <c r="D60" s="88" t="s">
        <v>128</v>
      </c>
      <c r="E60" s="312"/>
      <c r="F60" s="223"/>
      <c r="G60" s="223"/>
    </row>
    <row r="61" spans="1:7" s="5" customFormat="1" ht="21" customHeight="1">
      <c r="A61" s="142" t="s">
        <v>49</v>
      </c>
      <c r="B61" s="143"/>
      <c r="C61" s="309"/>
      <c r="D61" s="89" t="s">
        <v>129</v>
      </c>
      <c r="E61" s="310"/>
      <c r="F61" s="223"/>
      <c r="G61" s="223"/>
    </row>
    <row r="62" spans="1:7" s="5" customFormat="1" ht="21" customHeight="1">
      <c r="A62" s="453" t="s">
        <v>136</v>
      </c>
      <c r="B62" s="456" t="s">
        <v>299</v>
      </c>
      <c r="C62" s="306"/>
      <c r="D62" s="84" t="s">
        <v>154</v>
      </c>
      <c r="E62" s="310"/>
      <c r="F62" s="223"/>
      <c r="G62" s="223"/>
    </row>
    <row r="63" spans="1:7" s="5" customFormat="1" ht="21" customHeight="1">
      <c r="A63" s="454"/>
      <c r="B63" s="457"/>
      <c r="C63" s="306"/>
      <c r="D63" s="84" t="s">
        <v>150</v>
      </c>
      <c r="E63" s="310"/>
      <c r="F63" s="223"/>
      <c r="G63" s="223"/>
    </row>
    <row r="64" spans="1:7" s="5" customFormat="1" ht="21" customHeight="1">
      <c r="A64" s="454"/>
      <c r="B64" s="457"/>
      <c r="C64" s="306"/>
      <c r="D64" s="84" t="s">
        <v>151</v>
      </c>
      <c r="E64" s="310"/>
      <c r="F64" s="223"/>
      <c r="G64" s="223"/>
    </row>
    <row r="65" spans="1:7" s="5" customFormat="1" ht="21" customHeight="1">
      <c r="A65" s="454"/>
      <c r="B65" s="457"/>
      <c r="C65" s="306"/>
      <c r="D65" s="84" t="s">
        <v>149</v>
      </c>
      <c r="E65" s="310"/>
      <c r="F65" s="223"/>
      <c r="G65" s="223"/>
    </row>
    <row r="66" spans="1:7" s="5" customFormat="1" ht="21" customHeight="1">
      <c r="A66" s="454"/>
      <c r="B66" s="457"/>
      <c r="C66" s="306"/>
      <c r="D66" s="84" t="s">
        <v>152</v>
      </c>
      <c r="E66" s="310"/>
      <c r="F66" s="223"/>
      <c r="G66" s="223"/>
    </row>
    <row r="67" spans="1:7" s="5" customFormat="1" ht="21" customHeight="1" thickBot="1">
      <c r="A67" s="455"/>
      <c r="B67" s="458"/>
      <c r="C67" s="306"/>
      <c r="D67" s="85" t="s">
        <v>153</v>
      </c>
      <c r="E67" s="311"/>
      <c r="F67" s="223"/>
      <c r="G67" s="223"/>
    </row>
    <row r="68" spans="1:7" s="5" customFormat="1" ht="21" customHeight="1">
      <c r="A68" s="146" t="s">
        <v>50</v>
      </c>
      <c r="B68" s="143"/>
      <c r="C68" s="307"/>
      <c r="D68" s="223"/>
      <c r="E68" s="223"/>
      <c r="F68" s="223"/>
      <c r="G68" s="223"/>
    </row>
    <row r="69" spans="1:7" s="5" customFormat="1" ht="21" customHeight="1">
      <c r="A69" s="146" t="s">
        <v>51</v>
      </c>
      <c r="B69" s="143"/>
      <c r="C69" s="307"/>
      <c r="D69" s="223"/>
      <c r="E69" s="223"/>
      <c r="F69" s="223"/>
      <c r="G69" s="223"/>
    </row>
    <row r="70" spans="1:7" s="5" customFormat="1" ht="21" customHeight="1">
      <c r="A70" s="146" t="s">
        <v>52</v>
      </c>
      <c r="B70" s="143"/>
      <c r="C70" s="307"/>
      <c r="D70" s="223"/>
      <c r="E70" s="223"/>
      <c r="F70" s="223"/>
      <c r="G70" s="223"/>
    </row>
    <row r="71" spans="1:7" s="5" customFormat="1" ht="21" customHeight="1">
      <c r="A71" s="146" t="s">
        <v>53</v>
      </c>
      <c r="B71" s="143"/>
      <c r="C71" s="307"/>
      <c r="D71" s="223"/>
      <c r="E71" s="223"/>
      <c r="F71" s="223"/>
      <c r="G71" s="223"/>
    </row>
    <row r="72" spans="1:7" s="5" customFormat="1" ht="21" customHeight="1">
      <c r="A72" s="146" t="s">
        <v>54</v>
      </c>
      <c r="B72" s="143"/>
      <c r="C72" s="307"/>
      <c r="D72" s="223"/>
      <c r="E72" s="223"/>
      <c r="F72" s="223"/>
      <c r="G72" s="223"/>
    </row>
    <row r="73" spans="1:7" s="5" customFormat="1" ht="21" customHeight="1" thickBot="1">
      <c r="A73" s="146" t="s">
        <v>55</v>
      </c>
      <c r="B73" s="143"/>
      <c r="C73" s="307"/>
      <c r="D73" s="223"/>
      <c r="E73" s="223"/>
      <c r="F73" s="223"/>
      <c r="G73" s="223"/>
    </row>
    <row r="74" spans="1:7" s="5" customFormat="1" ht="21" customHeight="1">
      <c r="A74" s="136" t="s">
        <v>56</v>
      </c>
      <c r="B74" s="137"/>
      <c r="C74" s="308"/>
      <c r="D74" s="83" t="s">
        <v>128</v>
      </c>
      <c r="E74" s="312"/>
      <c r="F74" s="223"/>
      <c r="G74" s="223"/>
    </row>
    <row r="75" spans="1:7" s="5" customFormat="1" ht="21" customHeight="1">
      <c r="A75" s="138" t="s">
        <v>57</v>
      </c>
      <c r="B75" s="139"/>
      <c r="C75" s="309"/>
      <c r="D75" s="82" t="s">
        <v>129</v>
      </c>
      <c r="E75" s="310"/>
      <c r="F75" s="223"/>
      <c r="G75" s="223"/>
    </row>
    <row r="76" spans="1:7" s="5" customFormat="1" ht="21" customHeight="1">
      <c r="A76" s="447" t="s">
        <v>136</v>
      </c>
      <c r="B76" s="450" t="s">
        <v>127</v>
      </c>
      <c r="C76" s="306"/>
      <c r="D76" s="86" t="s">
        <v>160</v>
      </c>
      <c r="E76" s="310"/>
      <c r="F76" s="223"/>
      <c r="G76" s="223"/>
    </row>
    <row r="77" spans="1:7" s="5" customFormat="1" ht="21" customHeight="1">
      <c r="A77" s="448"/>
      <c r="B77" s="451"/>
      <c r="C77" s="306"/>
      <c r="D77" s="86" t="s">
        <v>156</v>
      </c>
      <c r="E77" s="310"/>
      <c r="F77" s="223"/>
      <c r="G77" s="223"/>
    </row>
    <row r="78" spans="1:7" s="5" customFormat="1" ht="21" customHeight="1">
      <c r="A78" s="448"/>
      <c r="B78" s="451"/>
      <c r="C78" s="306"/>
      <c r="D78" s="86" t="s">
        <v>157</v>
      </c>
      <c r="E78" s="310"/>
      <c r="F78" s="223"/>
      <c r="G78" s="223"/>
    </row>
    <row r="79" spans="1:7" s="5" customFormat="1" ht="21" customHeight="1">
      <c r="A79" s="448"/>
      <c r="B79" s="451"/>
      <c r="C79" s="306"/>
      <c r="D79" s="86" t="s">
        <v>158</v>
      </c>
      <c r="E79" s="310"/>
      <c r="F79" s="223"/>
      <c r="G79" s="223"/>
    </row>
    <row r="80" spans="1:7" s="5" customFormat="1" ht="21" customHeight="1">
      <c r="A80" s="448"/>
      <c r="B80" s="451"/>
      <c r="C80" s="306"/>
      <c r="D80" s="86" t="s">
        <v>155</v>
      </c>
      <c r="E80" s="310"/>
      <c r="F80" s="223"/>
      <c r="G80" s="223"/>
    </row>
    <row r="81" spans="1:7" s="5" customFormat="1" ht="21" customHeight="1" thickBot="1">
      <c r="A81" s="449"/>
      <c r="B81" s="452"/>
      <c r="C81" s="306"/>
      <c r="D81" s="87" t="s">
        <v>159</v>
      </c>
      <c r="E81" s="311"/>
      <c r="F81" s="223"/>
      <c r="G81" s="223"/>
    </row>
    <row r="82" spans="1:7" s="5" customFormat="1" ht="21" customHeight="1">
      <c r="A82" s="145" t="s">
        <v>58</v>
      </c>
      <c r="B82" s="139"/>
      <c r="C82" s="307"/>
      <c r="D82" s="223"/>
      <c r="E82" s="223"/>
      <c r="F82" s="223"/>
      <c r="G82" s="223"/>
    </row>
    <row r="83" spans="1:7" s="5" customFormat="1" ht="21" customHeight="1">
      <c r="A83" s="145" t="s">
        <v>59</v>
      </c>
      <c r="B83" s="139"/>
      <c r="C83" s="307"/>
      <c r="D83" s="223"/>
      <c r="E83" s="223"/>
      <c r="F83" s="223"/>
      <c r="G83" s="223"/>
    </row>
    <row r="84" spans="1:7" s="5" customFormat="1" ht="21" customHeight="1">
      <c r="A84" s="145" t="s">
        <v>60</v>
      </c>
      <c r="B84" s="139"/>
      <c r="C84" s="307"/>
      <c r="D84" s="223"/>
      <c r="E84" s="223"/>
      <c r="F84" s="223"/>
      <c r="G84" s="223"/>
    </row>
    <row r="85" spans="1:7" s="5" customFormat="1" ht="21" customHeight="1">
      <c r="A85" s="145" t="s">
        <v>61</v>
      </c>
      <c r="B85" s="139"/>
      <c r="C85" s="307"/>
      <c r="D85" s="223"/>
      <c r="E85" s="223"/>
      <c r="F85" s="223"/>
      <c r="G85" s="223"/>
    </row>
    <row r="86" spans="1:7" s="5" customFormat="1" ht="21" customHeight="1">
      <c r="A86" s="145" t="s">
        <v>62</v>
      </c>
      <c r="B86" s="139"/>
      <c r="C86" s="307"/>
      <c r="D86" s="223"/>
      <c r="E86" s="223"/>
      <c r="F86" s="223"/>
      <c r="G86" s="223"/>
    </row>
    <row r="87" spans="1:7" s="5" customFormat="1" ht="21" customHeight="1" thickBot="1">
      <c r="A87" s="145" t="s">
        <v>63</v>
      </c>
      <c r="B87" s="139"/>
      <c r="C87" s="307"/>
      <c r="D87" s="223"/>
      <c r="E87" s="223"/>
      <c r="F87" s="223"/>
      <c r="G87" s="223"/>
    </row>
    <row r="88" spans="1:7" s="5" customFormat="1" ht="21" customHeight="1">
      <c r="A88" s="140" t="s">
        <v>161</v>
      </c>
      <c r="B88" s="141"/>
      <c r="C88" s="308"/>
      <c r="D88" s="88" t="s">
        <v>128</v>
      </c>
      <c r="E88" s="312"/>
      <c r="F88" s="223"/>
      <c r="G88" s="223"/>
    </row>
    <row r="89" spans="1:7" s="5" customFormat="1" ht="21" customHeight="1">
      <c r="A89" s="142" t="s">
        <v>162</v>
      </c>
      <c r="B89" s="143"/>
      <c r="C89" s="309"/>
      <c r="D89" s="89" t="s">
        <v>129</v>
      </c>
      <c r="E89" s="310"/>
      <c r="F89" s="223"/>
      <c r="G89" s="223"/>
    </row>
    <row r="90" spans="1:7" s="5" customFormat="1" ht="21" customHeight="1">
      <c r="A90" s="453" t="s">
        <v>136</v>
      </c>
      <c r="B90" s="456" t="s">
        <v>127</v>
      </c>
      <c r="C90" s="306"/>
      <c r="D90" s="84" t="s">
        <v>169</v>
      </c>
      <c r="E90" s="310"/>
      <c r="F90" s="223"/>
      <c r="G90" s="223"/>
    </row>
    <row r="91" spans="1:7" s="5" customFormat="1" ht="21" customHeight="1">
      <c r="A91" s="454"/>
      <c r="B91" s="457"/>
      <c r="C91" s="306"/>
      <c r="D91" s="84" t="s">
        <v>170</v>
      </c>
      <c r="E91" s="310"/>
      <c r="F91" s="223"/>
      <c r="G91" s="223"/>
    </row>
    <row r="92" spans="1:7" s="5" customFormat="1" ht="21" customHeight="1">
      <c r="A92" s="454"/>
      <c r="B92" s="457"/>
      <c r="C92" s="306"/>
      <c r="D92" s="84" t="s">
        <v>171</v>
      </c>
      <c r="E92" s="310"/>
      <c r="F92" s="223"/>
      <c r="G92" s="223"/>
    </row>
    <row r="93" spans="1:7" s="5" customFormat="1" ht="21" customHeight="1">
      <c r="A93" s="454"/>
      <c r="B93" s="457"/>
      <c r="C93" s="306"/>
      <c r="D93" s="84" t="s">
        <v>174</v>
      </c>
      <c r="E93" s="310"/>
      <c r="F93" s="223"/>
      <c r="G93" s="223"/>
    </row>
    <row r="94" spans="1:7" s="5" customFormat="1" ht="21" customHeight="1">
      <c r="A94" s="454"/>
      <c r="B94" s="457"/>
      <c r="C94" s="306"/>
      <c r="D94" s="84" t="s">
        <v>173</v>
      </c>
      <c r="E94" s="310"/>
      <c r="F94" s="223"/>
      <c r="G94" s="223"/>
    </row>
    <row r="95" spans="1:7" s="5" customFormat="1" ht="21" customHeight="1" thickBot="1">
      <c r="A95" s="455"/>
      <c r="B95" s="458"/>
      <c r="C95" s="306"/>
      <c r="D95" s="85" t="s">
        <v>172</v>
      </c>
      <c r="E95" s="311"/>
      <c r="F95" s="223"/>
      <c r="G95" s="223"/>
    </row>
    <row r="96" spans="1:7" s="5" customFormat="1" ht="21" customHeight="1">
      <c r="A96" s="146" t="s">
        <v>163</v>
      </c>
      <c r="B96" s="143"/>
      <c r="C96" s="307"/>
      <c r="D96" s="223"/>
      <c r="E96" s="223"/>
      <c r="F96" s="223"/>
      <c r="G96" s="223"/>
    </row>
    <row r="97" spans="1:9" s="5" customFormat="1" ht="21" customHeight="1">
      <c r="A97" s="146" t="s">
        <v>164</v>
      </c>
      <c r="B97" s="143"/>
      <c r="C97" s="307"/>
      <c r="D97" s="223"/>
      <c r="E97" s="223"/>
      <c r="F97" s="223"/>
      <c r="G97" s="223"/>
    </row>
    <row r="98" spans="1:9" s="5" customFormat="1" ht="21" customHeight="1">
      <c r="A98" s="146" t="s">
        <v>165</v>
      </c>
      <c r="B98" s="143"/>
      <c r="C98" s="307"/>
      <c r="D98" s="223"/>
      <c r="E98" s="223"/>
      <c r="F98" s="223"/>
      <c r="G98" s="223"/>
    </row>
    <row r="99" spans="1:9" s="5" customFormat="1" ht="21" customHeight="1">
      <c r="A99" s="146" t="s">
        <v>166</v>
      </c>
      <c r="B99" s="143"/>
      <c r="C99" s="307"/>
      <c r="D99" s="223"/>
      <c r="E99" s="223"/>
      <c r="F99" s="223"/>
      <c r="G99" s="223"/>
    </row>
    <row r="100" spans="1:9" s="5" customFormat="1" ht="21" customHeight="1">
      <c r="A100" s="146" t="s">
        <v>167</v>
      </c>
      <c r="B100" s="143"/>
      <c r="C100" s="307"/>
      <c r="D100" s="223"/>
      <c r="E100" s="223"/>
      <c r="F100" s="223"/>
      <c r="G100" s="223"/>
    </row>
    <row r="101" spans="1:9" s="5" customFormat="1" ht="21" customHeight="1" thickBot="1">
      <c r="A101" s="184" t="s">
        <v>168</v>
      </c>
      <c r="B101" s="185"/>
      <c r="C101" s="313"/>
      <c r="D101" s="223"/>
      <c r="E101" s="223"/>
      <c r="F101" s="223"/>
      <c r="G101" s="223"/>
    </row>
    <row r="102" spans="1:9" s="2" customFormat="1" ht="18.75" customHeight="1">
      <c r="A102" s="226"/>
      <c r="B102" s="226"/>
      <c r="C102" s="226"/>
      <c r="D102" s="226"/>
      <c r="E102" s="226"/>
      <c r="F102" s="222"/>
      <c r="G102" s="222"/>
    </row>
    <row r="103" spans="1:9" s="5" customFormat="1" ht="38.25" customHeight="1">
      <c r="A103" s="463" t="s">
        <v>336</v>
      </c>
      <c r="B103" s="463"/>
      <c r="C103" s="463"/>
      <c r="D103" s="463"/>
      <c r="E103" s="463"/>
      <c r="F103" s="463"/>
      <c r="G103" s="463"/>
    </row>
    <row r="104" spans="1:9" s="5" customFormat="1" ht="26.25" customHeight="1">
      <c r="A104" s="464" t="s">
        <v>262</v>
      </c>
      <c r="B104" s="465"/>
      <c r="C104" s="465"/>
      <c r="D104" s="465"/>
      <c r="E104" s="465"/>
      <c r="F104" s="465"/>
      <c r="G104" s="465"/>
      <c r="H104" s="4"/>
      <c r="I104" s="4"/>
    </row>
    <row r="105" spans="1:9" ht="14.25">
      <c r="A105" s="464" t="str">
        <f>【更新用】イベント基本情報!B5</f>
        <v>〒813-0042</v>
      </c>
      <c r="B105" s="465"/>
      <c r="C105" s="465"/>
      <c r="D105" s="465"/>
      <c r="E105" s="465"/>
      <c r="F105" s="465"/>
      <c r="G105" s="465"/>
    </row>
    <row r="106" spans="1:9" ht="14.25">
      <c r="A106" s="445" t="str">
        <f>IF(【更新用】イベント基本情報!B6="","",【更新用】イベント基本情報!B6)</f>
        <v>福岡県福岡市東区舞松原3丁目1-15-103</v>
      </c>
      <c r="B106" s="446"/>
      <c r="C106" s="446"/>
      <c r="D106" s="446"/>
      <c r="E106" s="446"/>
      <c r="F106" s="446"/>
      <c r="G106" s="446"/>
    </row>
    <row r="107" spans="1:9" ht="14.25">
      <c r="A107" s="445" t="str">
        <f>IF(【更新用】イベント基本情報!B7="","",【更新用】イベント基本情報!B7)</f>
        <v/>
      </c>
      <c r="B107" s="446"/>
      <c r="C107" s="446"/>
      <c r="D107" s="446"/>
      <c r="E107" s="446"/>
      <c r="F107" s="446"/>
      <c r="G107" s="446"/>
    </row>
    <row r="108" spans="1:9" ht="14.25">
      <c r="A108" s="445" t="str">
        <f>IF(【更新用】イベント基本情報!B8="","",【更新用】イベント基本情報!B8)</f>
        <v>小島　浩毅（九州協会事務局長）</v>
      </c>
      <c r="B108" s="446"/>
      <c r="C108" s="446"/>
      <c r="D108" s="446"/>
      <c r="E108" s="446"/>
      <c r="F108" s="446"/>
      <c r="G108" s="446"/>
    </row>
    <row r="109" spans="1:9" ht="6" customHeight="1">
      <c r="A109" s="323"/>
      <c r="B109" s="324"/>
      <c r="C109" s="324"/>
      <c r="D109" s="324"/>
      <c r="E109" s="324"/>
      <c r="F109" s="324"/>
      <c r="G109" s="324"/>
    </row>
    <row r="110" spans="1:9" ht="14.25">
      <c r="A110" s="459" t="str">
        <f>"ＴＥＬ："&amp;【更新用】イベント基本情報!B10</f>
        <v>ＴＥＬ：０８０－１７７２－４９２８（事務局長携帯）</v>
      </c>
      <c r="B110" s="460"/>
      <c r="C110" s="460"/>
      <c r="D110" s="460"/>
      <c r="E110" s="460"/>
      <c r="F110" s="460"/>
      <c r="G110" s="460"/>
    </row>
    <row r="111" spans="1:9" ht="14.25">
      <c r="A111" s="321" t="str">
        <f>"ＦＡＸ："&amp;【更新用】イベント基本情報!B11</f>
        <v>ＦＡＸ：０９２－７１９－１７７４</v>
      </c>
      <c r="B111" s="322"/>
      <c r="C111" s="322"/>
      <c r="D111" s="322"/>
      <c r="E111" s="322"/>
      <c r="F111" s="322"/>
      <c r="G111" s="322"/>
    </row>
    <row r="112" spans="1:9" ht="14.25">
      <c r="A112" s="459" t="str">
        <f>"E-Mail："&amp;【更新用】イベント基本情報!B12</f>
        <v>E-Mail：jmba_kyushu@yahoo.co.jp</v>
      </c>
      <c r="B112" s="460"/>
      <c r="C112" s="460"/>
      <c r="D112" s="460"/>
      <c r="E112" s="460"/>
      <c r="F112" s="460"/>
      <c r="G112" s="460"/>
    </row>
    <row r="113" spans="1:9" s="2" customFormat="1" ht="23.25" customHeight="1">
      <c r="A113"/>
      <c r="B113"/>
      <c r="C113"/>
      <c r="D113"/>
      <c r="E113"/>
      <c r="F113" s="1"/>
    </row>
    <row r="114" spans="1:9" s="2" customFormat="1" ht="31.5" hidden="1" customHeight="1">
      <c r="A114" s="4" t="s">
        <v>31</v>
      </c>
      <c r="B114"/>
      <c r="C114"/>
      <c r="D114"/>
      <c r="E114"/>
      <c r="F114" s="1"/>
      <c r="G114" s="1"/>
      <c r="H114" s="1"/>
      <c r="I114" s="1"/>
    </row>
    <row r="115" spans="1:9" s="2" customFormat="1" ht="22.5" hidden="1" customHeight="1">
      <c r="A115" s="90">
        <v>2.0833333333333332E-2</v>
      </c>
      <c r="B115"/>
      <c r="C115"/>
      <c r="D115"/>
      <c r="E115"/>
      <c r="F115" s="1"/>
      <c r="G115" s="1"/>
      <c r="H115" s="1"/>
      <c r="I115" s="1"/>
    </row>
    <row r="116" spans="1:9" hidden="1">
      <c r="A116" s="90">
        <v>3.125E-2</v>
      </c>
    </row>
    <row r="117" spans="1:9" hidden="1">
      <c r="A117" s="90">
        <v>4.1666666666666602E-2</v>
      </c>
    </row>
    <row r="118" spans="1:9" ht="13.5" hidden="1" customHeight="1">
      <c r="A118" s="90">
        <v>5.2083333333333301E-2</v>
      </c>
    </row>
    <row r="119" spans="1:9" ht="13.5" hidden="1" customHeight="1">
      <c r="A119" s="90">
        <v>6.25E-2</v>
      </c>
    </row>
    <row r="120" spans="1:9" ht="13.5" hidden="1" customHeight="1">
      <c r="A120" s="90">
        <v>7.2916666666666602E-2</v>
      </c>
    </row>
    <row r="121" spans="1:9" ht="13.5" hidden="1" customHeight="1">
      <c r="A121" s="90">
        <v>8.3333333333333301E-2</v>
      </c>
    </row>
    <row r="122" spans="1:9" ht="13.5" hidden="1" customHeight="1">
      <c r="A122" s="90">
        <v>9.375E-2</v>
      </c>
    </row>
    <row r="123" spans="1:9" ht="13.5" hidden="1" customHeight="1">
      <c r="A123" s="90">
        <v>0.104166666666667</v>
      </c>
    </row>
    <row r="124" spans="1:9" ht="13.5" hidden="1" customHeight="1">
      <c r="A124" s="90">
        <v>0.114583333333333</v>
      </c>
    </row>
    <row r="125" spans="1:9" ht="13.5" hidden="1" customHeight="1">
      <c r="A125" s="90">
        <v>0.13541666666666666</v>
      </c>
    </row>
    <row r="126" spans="1:9" ht="13.5" hidden="1" customHeight="1">
      <c r="A126" s="90">
        <v>0.14583333333333301</v>
      </c>
    </row>
    <row r="127" spans="1:9" ht="13.5" hidden="1" customHeight="1">
      <c r="A127" s="90">
        <v>0.15625</v>
      </c>
    </row>
    <row r="128" spans="1:9" ht="13.5" hidden="1" customHeight="1">
      <c r="A128" s="90">
        <v>0.16666666666666699</v>
      </c>
    </row>
    <row r="129" spans="1:1" ht="13.5" hidden="1" customHeight="1">
      <c r="A129" s="90">
        <v>0.17708333333333301</v>
      </c>
    </row>
    <row r="130" spans="1:1" ht="13.5" hidden="1" customHeight="1">
      <c r="A130" s="90">
        <v>0.1875</v>
      </c>
    </row>
    <row r="131" spans="1:1" ht="13.5" hidden="1" customHeight="1">
      <c r="A131" s="90">
        <v>0.19791666666666699</v>
      </c>
    </row>
    <row r="132" spans="1:1" ht="13.5" hidden="1" customHeight="1">
      <c r="A132" s="90">
        <v>0.20833333333333301</v>
      </c>
    </row>
    <row r="133" spans="1:1" ht="13.5" hidden="1" customHeight="1">
      <c r="A133" s="90">
        <v>0.21875</v>
      </c>
    </row>
    <row r="134" spans="1:1" ht="13.5" hidden="1" customHeight="1">
      <c r="A134" s="90">
        <v>0.22916666666666699</v>
      </c>
    </row>
    <row r="135" spans="1:1" ht="13.5" hidden="1" customHeight="1">
      <c r="A135" s="90">
        <v>0.23958333333333301</v>
      </c>
    </row>
    <row r="136" spans="1:1" ht="13.5" hidden="1" customHeight="1">
      <c r="A136" s="90">
        <v>0.25</v>
      </c>
    </row>
    <row r="137" spans="1:1" ht="13.5" hidden="1" customHeight="1">
      <c r="A137" s="17"/>
    </row>
    <row r="138" spans="1:1" ht="13.5" hidden="1" customHeight="1">
      <c r="A138" s="4" t="e">
        <f>#REF!</f>
        <v>#REF!</v>
      </c>
    </row>
    <row r="139" spans="1:1" ht="13.5" hidden="1" customHeight="1">
      <c r="A139" s="17"/>
    </row>
    <row r="140" spans="1:1" ht="13.5" hidden="1" customHeight="1">
      <c r="A140" s="17"/>
    </row>
    <row r="141" spans="1:1" ht="13.5" hidden="1" customHeight="1">
      <c r="A141" s="17"/>
    </row>
    <row r="142" spans="1:1" ht="13.5" hidden="1" customHeight="1">
      <c r="A142" s="17"/>
    </row>
    <row r="143" spans="1:1" ht="13.5" hidden="1" customHeight="1">
      <c r="A143" s="17"/>
    </row>
    <row r="144" spans="1:1" ht="13.5" hidden="1" customHeight="1">
      <c r="A144" s="17"/>
    </row>
    <row r="145" spans="1:1" hidden="1">
      <c r="A145" s="17"/>
    </row>
    <row r="146" spans="1:1" hidden="1">
      <c r="A146" s="17"/>
    </row>
  </sheetData>
  <sheetProtection algorithmName="SHA-512" hashValue="xjzvDKVSFUmT3bqF9noyfushmcOc4X4MkvDNq9LJXnAHzeJbk/mLkL+u+ilYERzscDGB8LNetv4cfUsMFuIXUg==" saltValue="Okws5SWouqzpffNQQUOR9Q==" spinCount="100000" sheet="1" objects="1" scenarios="1" selectLockedCells="1"/>
  <protectedRanges>
    <protectedRange sqref="E1:E2 E113:E1048576 E15:E102 E7:E8 E10:E12" name="範囲9"/>
    <protectedRange sqref="C8" name="範囲2_2"/>
    <protectedRange sqref="C7" name="範囲1_1_1"/>
    <protectedRange sqref="E19:E25 E33:E39 E47:E53 E61:E67 E75:E81 E89:E95 C10:C13" name="範囲4"/>
    <protectedRange sqref="C18:C101" name="範囲7"/>
    <protectedRange sqref="C1:C2 C113:C1048576 E19:E25 E33:E39 E47:E53 E61:E67 E75:E81 E89:E95 F14 C7:C8 C10:C102" name="範囲8"/>
    <protectedRange sqref="C6" name="範囲2"/>
    <protectedRange sqref="C5" name="範囲1"/>
  </protectedRanges>
  <customSheetViews>
    <customSheetView guid="{B8528224-2B88-4620-AAE6-F78F68F2B1F1}" showPageBreaks="1" printArea="1" hiddenRows="1" view="pageBreakPreview">
      <selection activeCell="C65" sqref="C65"/>
      <rowBreaks count="1" manualBreakCount="1">
        <brk id="99" max="3" man="1"/>
      </rowBreaks>
      <pageMargins left="0.7" right="0.7" top="0.75" bottom="0.75" header="0.3" footer="0.3"/>
      <pageSetup paperSize="9" scale="85" orientation="portrait" verticalDpi="0" r:id="rId1"/>
    </customSheetView>
  </customSheetViews>
  <mergeCells count="23">
    <mergeCell ref="A110:G110"/>
    <mergeCell ref="A112:G112"/>
    <mergeCell ref="A1:E1"/>
    <mergeCell ref="A2:E2"/>
    <mergeCell ref="A103:G103"/>
    <mergeCell ref="A104:G104"/>
    <mergeCell ref="A105:G105"/>
    <mergeCell ref="A17:C17"/>
    <mergeCell ref="A20:A25"/>
    <mergeCell ref="B20:B25"/>
    <mergeCell ref="A34:A39"/>
    <mergeCell ref="B34:B39"/>
    <mergeCell ref="A48:A53"/>
    <mergeCell ref="B48:B53"/>
    <mergeCell ref="A62:A67"/>
    <mergeCell ref="B62:B67"/>
    <mergeCell ref="A107:G107"/>
    <mergeCell ref="A108:G108"/>
    <mergeCell ref="A76:A81"/>
    <mergeCell ref="B76:B81"/>
    <mergeCell ref="A90:A95"/>
    <mergeCell ref="B90:B95"/>
    <mergeCell ref="A106:G106"/>
  </mergeCells>
  <phoneticPr fontId="2"/>
  <conditionalFormatting sqref="A3 A13:A15">
    <cfRule type="containsText" dxfId="5" priority="9" stopIfTrue="1" operator="containsText" text="リスト">
      <formula>NOT(ISERROR(SEARCH("リスト",A3)))</formula>
    </cfRule>
    <cfRule type="containsText" dxfId="4" priority="10" stopIfTrue="1" operator="containsText" text="※リストから選択して下さい">
      <formula>NOT(ISERROR(SEARCH("※リストから選択して下さい",A3)))</formula>
    </cfRule>
    <cfRule type="containsText" dxfId="3" priority="11" stopIfTrue="1" operator="containsText" text="【※入力】">
      <formula>NOT(ISERROR(SEARCH("【※入力】",A3)))</formula>
    </cfRule>
    <cfRule type="containsText" dxfId="2" priority="12" stopIfTrue="1" operator="containsText" text="【※選択】">
      <formula>NOT(ISERROR(SEARCH("【※選択】",A3)))</formula>
    </cfRule>
  </conditionalFormatting>
  <conditionalFormatting sqref="B4">
    <cfRule type="cellIs" dxfId="1" priority="3" operator="equal">
      <formula>"【※選択】"</formula>
    </cfRule>
  </conditionalFormatting>
  <conditionalFormatting sqref="B5:B8 B11 B14 E14">
    <cfRule type="cellIs" dxfId="0" priority="4" operator="equal">
      <formula>"【※入力】"</formula>
    </cfRule>
  </conditionalFormatting>
  <dataValidations xWindow="987" yWindow="684" count="4">
    <dataValidation imeMode="hiragana" allowBlank="1" showInputMessage="1" showErrorMessage="1" sqref="C100 C11 C14 C18 C26 C28 C30 C32 C40 C42 C44 C46 C54 C56 C58 C60 C68 C70 C72 C74 C82 C84 C86 C88 C96 C98 C7:C8" xr:uid="{60F2D37C-1547-44D8-8707-00FE923DEC8E}"/>
    <dataValidation imeMode="fullKatakana" allowBlank="1" showErrorMessage="1" prompt="オートコンプリート機能がオンになっている場合、カタカナに変換されないことがあります。_x000a_その場合は、フリガナの文字列の後ろに適当な文字を入力して、その文字を削除することで回避できます。" sqref="F14" xr:uid="{5EF2D627-944B-4889-8B00-8EC70126D707}"/>
    <dataValidation imeMode="off" allowBlank="1" showInputMessage="1" showErrorMessage="1" sqref="C19 C27 C29 C31 C45 C41 C43 C33 C59 C55 C57 C47 C73 C69 C71 C61 C87 C83 C85 C75 C101 C97 C99 C89" xr:uid="{D8D87A65-9624-464F-9325-B59287143949}"/>
    <dataValidation imeMode="on" allowBlank="1" showInputMessage="1" showErrorMessage="1" sqref="C20:C25 C34:C39 C48:C53 C62:C67 C76:C81 C90:C95" xr:uid="{D4A2B1AC-220E-4357-A2E0-E0B50B32B36D}"/>
  </dataValidations>
  <pageMargins left="0.7" right="0.7" top="0.75" bottom="0.75" header="0.3" footer="0.3"/>
  <pageSetup paperSize="9" scale="63" orientation="landscape" r:id="rId2"/>
  <rowBreaks count="2" manualBreakCount="2">
    <brk id="45" max="7" man="1"/>
    <brk id="98" max="7" man="1"/>
  </rowBreaks>
  <ignoredErrors>
    <ignoredError sqref="C6" unlockedFormula="1"/>
  </ignoredErrors>
  <extLst>
    <ext xmlns:x14="http://schemas.microsoft.com/office/spreadsheetml/2009/9/main" uri="{CCE6A557-97BC-4b89-ADB6-D9C93CAAB3DF}">
      <x14:dataValidations xmlns:xm="http://schemas.microsoft.com/office/excel/2006/main" xWindow="987" yWindow="684" count="2">
        <x14:dataValidation type="list" allowBlank="1" showInputMessage="1" showErrorMessage="1" xr:uid="{00000000-0002-0000-0500-000000000000}">
          <x14:formula1>
            <xm:f>【更新用】イベント基本情報!$B$54:$B$61</xm:f>
          </x14:formula1>
          <xm:sqref>C4</xm:sqref>
        </x14:dataValidation>
        <x14:dataValidation type="list" allowBlank="1" showInputMessage="1" showErrorMessage="1" xr:uid="{00000000-0002-0000-0500-000001000000}">
          <x14:formula1>
            <xm:f>【更新用】イベント基本情報!$E$13:$E$43</xm:f>
          </x14:formula1>
          <xm:sqref>E19:E25 E89:E95 E75:E81 E61:E67 E47:E53 E33:E39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R213"/>
  <sheetViews>
    <sheetView showGridLines="0" showRowColHeaders="0" zoomScaleNormal="100" zoomScaleSheetLayoutView="100" workbookViewId="0">
      <pane xSplit="1" ySplit="5" topLeftCell="B6" activePane="bottomRight" state="frozen"/>
      <selection activeCell="I32" sqref="I32"/>
      <selection pane="topRight" activeCell="I32" sqref="I32"/>
      <selection pane="bottomLeft" activeCell="I32" sqref="I32"/>
      <selection pane="bottomRight" activeCell="B6" sqref="B6"/>
    </sheetView>
  </sheetViews>
  <sheetFormatPr defaultColWidth="0" defaultRowHeight="13.5" zeroHeight="1"/>
  <cols>
    <col min="1" max="1" width="9" customWidth="1"/>
    <col min="2" max="2" width="17.75" customWidth="1"/>
    <col min="3" max="11" width="9" customWidth="1"/>
    <col min="12" max="12" width="54.125" style="6" customWidth="1"/>
  </cols>
  <sheetData>
    <row r="1" spans="1:18" s="2" customFormat="1" ht="52.15" customHeight="1">
      <c r="A1" s="470" t="str">
        <f>【更新用】イベント基本情報!B3&amp;CHAR(10)&amp;CHAR(13)&amp;【更新用】イベント基本情報!B4</f>
        <v>第27回全九州カラーガード・パーカッションコンテスト
_x000D_第9回カラーガード全国大会九州予選</v>
      </c>
      <c r="B1" s="470"/>
      <c r="C1" s="470"/>
      <c r="D1" s="470"/>
      <c r="E1" s="470"/>
      <c r="F1" s="470"/>
      <c r="G1" s="470"/>
      <c r="H1" s="470"/>
      <c r="I1" s="470"/>
      <c r="J1" s="470"/>
      <c r="K1" s="396"/>
      <c r="L1" s="228"/>
      <c r="M1" s="1"/>
      <c r="N1" s="1"/>
      <c r="O1" s="1"/>
      <c r="P1" s="1"/>
      <c r="Q1" s="1"/>
      <c r="R1" s="1"/>
    </row>
    <row r="2" spans="1:18" s="25" customFormat="1" ht="18.75">
      <c r="A2" s="471" t="s">
        <v>333</v>
      </c>
      <c r="B2" s="471"/>
      <c r="C2" s="471"/>
      <c r="D2" s="471"/>
      <c r="E2" s="471"/>
      <c r="F2" s="471"/>
      <c r="G2" s="471"/>
      <c r="H2" s="471"/>
      <c r="I2" s="471"/>
      <c r="J2" s="471"/>
      <c r="K2" s="397"/>
      <c r="L2" s="229"/>
      <c r="M2" s="24"/>
      <c r="N2" s="24"/>
      <c r="O2" s="24"/>
      <c r="P2" s="24"/>
      <c r="Q2" s="24"/>
      <c r="R2" s="24"/>
    </row>
    <row r="3" spans="1:18" s="2" customFormat="1" ht="17.25">
      <c r="A3" s="230" t="s">
        <v>290</v>
      </c>
      <c r="B3" s="231"/>
      <c r="C3" s="231"/>
      <c r="D3" s="231"/>
      <c r="E3" s="232"/>
      <c r="F3" s="232"/>
      <c r="G3" s="232"/>
      <c r="H3" s="232"/>
      <c r="I3" s="232"/>
      <c r="J3" s="232"/>
      <c r="K3" s="232"/>
      <c r="L3" s="233"/>
      <c r="M3" s="1"/>
      <c r="N3" s="1"/>
      <c r="O3" s="1"/>
      <c r="P3" s="1"/>
    </row>
    <row r="4" spans="1:18" s="2" customFormat="1" ht="18" thickBot="1">
      <c r="A4" s="231" t="s">
        <v>264</v>
      </c>
      <c r="B4" s="231"/>
      <c r="C4" s="231"/>
      <c r="D4" s="231" t="s">
        <v>441</v>
      </c>
      <c r="E4" s="231"/>
      <c r="F4" s="231"/>
      <c r="G4" s="232"/>
      <c r="H4" s="232"/>
      <c r="I4" s="232"/>
      <c r="J4" s="232"/>
      <c r="K4" s="232"/>
      <c r="L4" s="233"/>
      <c r="M4" s="1"/>
      <c r="N4" s="1"/>
      <c r="O4" s="1"/>
      <c r="P4" s="1"/>
    </row>
    <row r="5" spans="1:18" s="2" customFormat="1" ht="14.25" thickBot="1">
      <c r="A5" s="93" t="s">
        <v>188</v>
      </c>
      <c r="B5" s="93" t="s">
        <v>189</v>
      </c>
      <c r="C5" s="93" t="s">
        <v>190</v>
      </c>
      <c r="D5" s="93" t="s">
        <v>0</v>
      </c>
      <c r="E5" s="93" t="s">
        <v>568</v>
      </c>
      <c r="F5" s="231"/>
      <c r="G5" s="467" t="s">
        <v>187</v>
      </c>
      <c r="H5" s="468"/>
      <c r="I5" s="468"/>
      <c r="J5" s="469"/>
      <c r="K5" s="233"/>
      <c r="L5" s="233"/>
      <c r="M5" s="1"/>
      <c r="N5" s="1"/>
      <c r="O5" s="1"/>
      <c r="P5" s="1"/>
      <c r="Q5" s="1"/>
      <c r="R5" s="1"/>
    </row>
    <row r="6" spans="1:18" s="2" customFormat="1" ht="15" customHeight="1">
      <c r="A6" s="93">
        <v>1</v>
      </c>
      <c r="B6" s="240"/>
      <c r="C6" s="315" t="s">
        <v>285</v>
      </c>
      <c r="D6" s="314"/>
      <c r="E6" s="399"/>
      <c r="F6" s="231"/>
      <c r="G6" s="94"/>
      <c r="H6" s="95" t="s">
        <v>288</v>
      </c>
      <c r="I6" s="95" t="s">
        <v>289</v>
      </c>
      <c r="J6" s="96" t="s">
        <v>109</v>
      </c>
      <c r="K6" s="233" t="s">
        <v>291</v>
      </c>
      <c r="L6" s="233"/>
      <c r="M6" s="1"/>
      <c r="N6" s="1"/>
      <c r="O6" s="1"/>
      <c r="P6" s="1"/>
      <c r="Q6" s="1"/>
      <c r="R6" s="1"/>
    </row>
    <row r="7" spans="1:18" s="2" customFormat="1" ht="15" customHeight="1">
      <c r="A7" s="93">
        <v>2</v>
      </c>
      <c r="B7" s="240"/>
      <c r="C7" s="315" t="s">
        <v>285</v>
      </c>
      <c r="D7" s="314"/>
      <c r="E7" s="399"/>
      <c r="F7" s="231"/>
      <c r="G7" s="97" t="s">
        <v>265</v>
      </c>
      <c r="H7" s="148">
        <f t="shared" ref="H7:H26" si="0">SUMPRODUCT(($C$6:$C$205=G7)*($D$6:$D$205=$H$6))</f>
        <v>0</v>
      </c>
      <c r="I7" s="148">
        <f t="shared" ref="I7:I26" si="1">SUMPRODUCT(($C$6:$C$205=G7)*($D$6:$D$205=$I$6))</f>
        <v>0</v>
      </c>
      <c r="J7" s="149">
        <f t="shared" ref="J7:J15" si="2">COUNTIF($C$6:$C$205,G7)</f>
        <v>0</v>
      </c>
      <c r="K7" s="233" t="s">
        <v>292</v>
      </c>
      <c r="L7" s="233"/>
      <c r="M7" s="1"/>
      <c r="N7" s="1"/>
      <c r="O7" s="1"/>
      <c r="P7" s="1"/>
      <c r="Q7" s="1"/>
      <c r="R7" s="1"/>
    </row>
    <row r="8" spans="1:18" s="2" customFormat="1" ht="15" customHeight="1">
      <c r="A8" s="93">
        <v>3</v>
      </c>
      <c r="B8" s="240"/>
      <c r="C8" s="315" t="s">
        <v>285</v>
      </c>
      <c r="D8" s="314"/>
      <c r="E8" s="399"/>
      <c r="F8" s="231"/>
      <c r="G8" s="97" t="s">
        <v>266</v>
      </c>
      <c r="H8" s="148">
        <f t="shared" si="0"/>
        <v>0</v>
      </c>
      <c r="I8" s="148">
        <f t="shared" si="1"/>
        <v>0</v>
      </c>
      <c r="J8" s="149">
        <f t="shared" si="2"/>
        <v>0</v>
      </c>
      <c r="K8" s="233" t="s">
        <v>581</v>
      </c>
      <c r="L8" s="233"/>
      <c r="M8" s="1"/>
      <c r="N8" s="1"/>
      <c r="O8" s="1"/>
      <c r="P8" s="1"/>
      <c r="Q8" s="1"/>
      <c r="R8" s="1"/>
    </row>
    <row r="9" spans="1:18" s="2" customFormat="1" ht="15" customHeight="1">
      <c r="A9" s="93">
        <v>4</v>
      </c>
      <c r="B9" s="240"/>
      <c r="C9" s="315" t="s">
        <v>285</v>
      </c>
      <c r="D9" s="314"/>
      <c r="E9" s="399"/>
      <c r="F9" s="231"/>
      <c r="G9" s="97" t="s">
        <v>267</v>
      </c>
      <c r="H9" s="148">
        <f t="shared" si="0"/>
        <v>0</v>
      </c>
      <c r="I9" s="148">
        <f t="shared" si="1"/>
        <v>0</v>
      </c>
      <c r="J9" s="149">
        <f t="shared" si="2"/>
        <v>0</v>
      </c>
      <c r="K9" s="233" t="s">
        <v>580</v>
      </c>
      <c r="L9" s="233"/>
      <c r="M9" s="1"/>
      <c r="N9" s="1"/>
      <c r="O9" s="1"/>
      <c r="P9" s="1"/>
      <c r="Q9" s="1"/>
      <c r="R9" s="1"/>
    </row>
    <row r="10" spans="1:18" s="2" customFormat="1" ht="15" customHeight="1">
      <c r="A10" s="93">
        <v>5</v>
      </c>
      <c r="B10" s="240"/>
      <c r="C10" s="315" t="s">
        <v>285</v>
      </c>
      <c r="D10" s="314"/>
      <c r="E10" s="399"/>
      <c r="F10" s="231"/>
      <c r="G10" s="97" t="s">
        <v>268</v>
      </c>
      <c r="H10" s="148">
        <f t="shared" si="0"/>
        <v>0</v>
      </c>
      <c r="I10" s="148">
        <f t="shared" si="1"/>
        <v>0</v>
      </c>
      <c r="J10" s="149">
        <f t="shared" si="2"/>
        <v>0</v>
      </c>
      <c r="K10" s="233" t="s">
        <v>293</v>
      </c>
      <c r="L10" s="233"/>
      <c r="M10" s="1"/>
      <c r="N10" s="1"/>
      <c r="O10" s="1"/>
      <c r="P10" s="1"/>
      <c r="Q10" s="1"/>
      <c r="R10" s="1"/>
    </row>
    <row r="11" spans="1:18" s="2" customFormat="1" ht="15" customHeight="1">
      <c r="A11" s="93">
        <v>6</v>
      </c>
      <c r="B11" s="240"/>
      <c r="C11" s="315" t="s">
        <v>285</v>
      </c>
      <c r="D11" s="314"/>
      <c r="E11" s="399"/>
      <c r="F11" s="231"/>
      <c r="G11" s="97" t="s">
        <v>269</v>
      </c>
      <c r="H11" s="148">
        <f t="shared" si="0"/>
        <v>0</v>
      </c>
      <c r="I11" s="148">
        <f t="shared" si="1"/>
        <v>0</v>
      </c>
      <c r="J11" s="149">
        <f t="shared" si="2"/>
        <v>0</v>
      </c>
      <c r="K11" s="235" t="s">
        <v>294</v>
      </c>
      <c r="L11" s="233"/>
      <c r="M11" s="1"/>
      <c r="N11" s="1"/>
      <c r="O11" s="1"/>
      <c r="P11" s="1"/>
      <c r="Q11" s="1"/>
      <c r="R11" s="1"/>
    </row>
    <row r="12" spans="1:18" s="2" customFormat="1" ht="15" customHeight="1">
      <c r="A12" s="93">
        <v>7</v>
      </c>
      <c r="B12" s="240"/>
      <c r="C12" s="315" t="s">
        <v>285</v>
      </c>
      <c r="D12" s="314"/>
      <c r="E12" s="399"/>
      <c r="F12" s="231"/>
      <c r="G12" s="97" t="s">
        <v>270</v>
      </c>
      <c r="H12" s="148">
        <f t="shared" si="0"/>
        <v>0</v>
      </c>
      <c r="I12" s="148">
        <f t="shared" si="1"/>
        <v>0</v>
      </c>
      <c r="J12" s="149">
        <f t="shared" si="2"/>
        <v>0</v>
      </c>
      <c r="K12" s="235" t="s">
        <v>295</v>
      </c>
      <c r="L12" s="233"/>
      <c r="M12" s="1"/>
      <c r="N12" s="1"/>
      <c r="O12" s="1"/>
      <c r="P12" s="1"/>
      <c r="Q12" s="1"/>
      <c r="R12" s="1"/>
    </row>
    <row r="13" spans="1:18" s="2" customFormat="1" ht="15" customHeight="1">
      <c r="A13" s="93">
        <v>8</v>
      </c>
      <c r="B13" s="240"/>
      <c r="C13" s="315" t="s">
        <v>285</v>
      </c>
      <c r="D13" s="314"/>
      <c r="E13" s="399"/>
      <c r="F13" s="231"/>
      <c r="G13" s="97" t="s">
        <v>271</v>
      </c>
      <c r="H13" s="148">
        <f t="shared" si="0"/>
        <v>0</v>
      </c>
      <c r="I13" s="148">
        <f t="shared" si="1"/>
        <v>0</v>
      </c>
      <c r="J13" s="149">
        <f t="shared" si="2"/>
        <v>0</v>
      </c>
      <c r="K13" s="235" t="s">
        <v>296</v>
      </c>
      <c r="L13" s="233"/>
      <c r="M13" s="1"/>
      <c r="N13" s="1"/>
      <c r="O13" s="1"/>
      <c r="P13" s="1"/>
      <c r="Q13" s="1"/>
      <c r="R13" s="1"/>
    </row>
    <row r="14" spans="1:18" s="2" customFormat="1" ht="15" customHeight="1">
      <c r="A14" s="93">
        <v>9</v>
      </c>
      <c r="B14" s="240"/>
      <c r="C14" s="315" t="s">
        <v>285</v>
      </c>
      <c r="D14" s="314"/>
      <c r="E14" s="399"/>
      <c r="F14" s="398"/>
      <c r="G14" s="97" t="s">
        <v>272</v>
      </c>
      <c r="H14" s="148">
        <f t="shared" si="0"/>
        <v>0</v>
      </c>
      <c r="I14" s="148">
        <f t="shared" si="1"/>
        <v>0</v>
      </c>
      <c r="J14" s="149">
        <f t="shared" si="2"/>
        <v>0</v>
      </c>
      <c r="K14" s="235" t="s">
        <v>297</v>
      </c>
      <c r="L14" s="233"/>
      <c r="M14" s="1"/>
      <c r="N14" s="1"/>
      <c r="O14" s="1"/>
      <c r="P14" s="1"/>
      <c r="Q14" s="1"/>
      <c r="R14" s="1"/>
    </row>
    <row r="15" spans="1:18" s="2" customFormat="1" ht="15" customHeight="1">
      <c r="A15" s="93">
        <v>10</v>
      </c>
      <c r="B15" s="240"/>
      <c r="C15" s="315" t="s">
        <v>285</v>
      </c>
      <c r="D15" s="314"/>
      <c r="E15" s="399"/>
      <c r="F15" s="236"/>
      <c r="G15" s="97" t="s">
        <v>273</v>
      </c>
      <c r="H15" s="148">
        <f t="shared" si="0"/>
        <v>0</v>
      </c>
      <c r="I15" s="148">
        <f t="shared" si="1"/>
        <v>0</v>
      </c>
      <c r="J15" s="149">
        <f t="shared" si="2"/>
        <v>0</v>
      </c>
      <c r="K15" s="235"/>
      <c r="L15" s="233"/>
      <c r="M15" s="1"/>
      <c r="N15" s="1"/>
      <c r="O15" s="1"/>
      <c r="P15" s="1"/>
      <c r="Q15" s="1"/>
      <c r="R15" s="1"/>
    </row>
    <row r="16" spans="1:18" s="2" customFormat="1" ht="15" customHeight="1">
      <c r="A16" s="93">
        <v>11</v>
      </c>
      <c r="B16" s="240"/>
      <c r="C16" s="315" t="s">
        <v>285</v>
      </c>
      <c r="D16" s="314"/>
      <c r="E16" s="399"/>
      <c r="F16" s="236"/>
      <c r="G16" s="97" t="s">
        <v>274</v>
      </c>
      <c r="H16" s="148">
        <f t="shared" si="0"/>
        <v>0</v>
      </c>
      <c r="I16" s="148">
        <f t="shared" si="1"/>
        <v>0</v>
      </c>
      <c r="J16" s="149">
        <f>COUNTIF($C$6:$C$205,G16)</f>
        <v>0</v>
      </c>
      <c r="K16" s="235" t="s">
        <v>337</v>
      </c>
      <c r="L16" s="233"/>
      <c r="M16" s="1"/>
      <c r="N16" s="1"/>
      <c r="O16" s="1"/>
      <c r="P16" s="1"/>
      <c r="Q16" s="1"/>
      <c r="R16" s="1"/>
    </row>
    <row r="17" spans="1:18" s="2" customFormat="1" ht="15" customHeight="1">
      <c r="A17" s="93">
        <v>12</v>
      </c>
      <c r="B17" s="240"/>
      <c r="C17" s="315" t="s">
        <v>285</v>
      </c>
      <c r="D17" s="314"/>
      <c r="E17" s="399"/>
      <c r="F17" s="236"/>
      <c r="G17" s="97" t="s">
        <v>275</v>
      </c>
      <c r="H17" s="148">
        <f t="shared" si="0"/>
        <v>0</v>
      </c>
      <c r="I17" s="148">
        <f t="shared" si="1"/>
        <v>0</v>
      </c>
      <c r="J17" s="149">
        <f t="shared" ref="J17:J26" si="3">COUNTIF($C$6:$C$205,G17)</f>
        <v>0</v>
      </c>
      <c r="K17" s="235" t="s">
        <v>338</v>
      </c>
      <c r="L17" s="233"/>
      <c r="M17" s="1"/>
      <c r="N17" s="1"/>
      <c r="O17" s="1"/>
      <c r="P17" s="1"/>
      <c r="Q17" s="1"/>
      <c r="R17" s="1"/>
    </row>
    <row r="18" spans="1:18" s="2" customFormat="1" ht="15" customHeight="1">
      <c r="A18" s="93">
        <v>13</v>
      </c>
      <c r="B18" s="240"/>
      <c r="C18" s="315" t="s">
        <v>285</v>
      </c>
      <c r="D18" s="314"/>
      <c r="E18" s="399"/>
      <c r="F18" s="236"/>
      <c r="G18" s="97" t="s">
        <v>276</v>
      </c>
      <c r="H18" s="148">
        <f t="shared" si="0"/>
        <v>0</v>
      </c>
      <c r="I18" s="148">
        <f t="shared" si="1"/>
        <v>0</v>
      </c>
      <c r="J18" s="149">
        <f t="shared" si="3"/>
        <v>0</v>
      </c>
      <c r="K18" s="235" t="s">
        <v>340</v>
      </c>
      <c r="L18" s="233"/>
      <c r="M18" s="1"/>
      <c r="N18" s="1"/>
      <c r="O18" s="1"/>
      <c r="P18" s="1"/>
      <c r="Q18" s="1"/>
      <c r="R18" s="1"/>
    </row>
    <row r="19" spans="1:18" s="2" customFormat="1" ht="15" customHeight="1">
      <c r="A19" s="93">
        <v>14</v>
      </c>
      <c r="B19" s="240"/>
      <c r="C19" s="315" t="s">
        <v>285</v>
      </c>
      <c r="D19" s="314"/>
      <c r="E19" s="399"/>
      <c r="F19" s="236"/>
      <c r="G19" s="97" t="s">
        <v>277</v>
      </c>
      <c r="H19" s="148">
        <f t="shared" si="0"/>
        <v>0</v>
      </c>
      <c r="I19" s="148">
        <f t="shared" si="1"/>
        <v>0</v>
      </c>
      <c r="J19" s="149">
        <f t="shared" si="3"/>
        <v>0</v>
      </c>
      <c r="K19" s="233" t="s">
        <v>339</v>
      </c>
      <c r="L19" s="233"/>
      <c r="M19" s="1"/>
      <c r="N19" s="1"/>
      <c r="O19" s="1"/>
      <c r="P19" s="1"/>
      <c r="Q19" s="1"/>
      <c r="R19" s="1"/>
    </row>
    <row r="20" spans="1:18" s="2" customFormat="1" ht="15" customHeight="1">
      <c r="A20" s="93">
        <v>15</v>
      </c>
      <c r="B20" s="240"/>
      <c r="C20" s="315" t="s">
        <v>285</v>
      </c>
      <c r="D20" s="314"/>
      <c r="E20" s="399"/>
      <c r="F20" s="236"/>
      <c r="G20" s="97" t="s">
        <v>278</v>
      </c>
      <c r="H20" s="148">
        <f t="shared" si="0"/>
        <v>0</v>
      </c>
      <c r="I20" s="148">
        <f t="shared" si="1"/>
        <v>0</v>
      </c>
      <c r="J20" s="149">
        <f t="shared" si="3"/>
        <v>0</v>
      </c>
      <c r="K20" s="233"/>
      <c r="L20" s="233"/>
      <c r="M20" s="1"/>
      <c r="N20" s="1"/>
      <c r="O20" s="1"/>
      <c r="P20" s="1"/>
      <c r="Q20" s="1"/>
      <c r="R20" s="1"/>
    </row>
    <row r="21" spans="1:18" s="2" customFormat="1" ht="15" customHeight="1">
      <c r="A21" s="93">
        <v>16</v>
      </c>
      <c r="B21" s="240"/>
      <c r="C21" s="315" t="s">
        <v>285</v>
      </c>
      <c r="D21" s="314"/>
      <c r="E21" s="399"/>
      <c r="F21" s="236"/>
      <c r="G21" s="97" t="s">
        <v>279</v>
      </c>
      <c r="H21" s="148">
        <f t="shared" si="0"/>
        <v>0</v>
      </c>
      <c r="I21" s="148">
        <f t="shared" si="1"/>
        <v>0</v>
      </c>
      <c r="J21" s="149">
        <f t="shared" si="3"/>
        <v>0</v>
      </c>
      <c r="K21" s="235" t="s">
        <v>569</v>
      </c>
      <c r="L21" s="233"/>
      <c r="M21" s="1"/>
      <c r="N21" s="1"/>
      <c r="O21" s="1"/>
      <c r="P21" s="1"/>
      <c r="Q21" s="1"/>
      <c r="R21" s="1"/>
    </row>
    <row r="22" spans="1:18" s="2" customFormat="1" ht="15" customHeight="1">
      <c r="A22" s="93">
        <v>17</v>
      </c>
      <c r="B22" s="240"/>
      <c r="C22" s="315" t="s">
        <v>285</v>
      </c>
      <c r="D22" s="314"/>
      <c r="E22" s="399"/>
      <c r="F22" s="236"/>
      <c r="G22" s="97" t="s">
        <v>280</v>
      </c>
      <c r="H22" s="148">
        <f t="shared" si="0"/>
        <v>0</v>
      </c>
      <c r="I22" s="148">
        <f t="shared" si="1"/>
        <v>0</v>
      </c>
      <c r="J22" s="149">
        <f t="shared" si="3"/>
        <v>0</v>
      </c>
      <c r="K22" s="235" t="s">
        <v>572</v>
      </c>
      <c r="L22" s="233"/>
      <c r="M22" s="1"/>
      <c r="N22" s="1"/>
      <c r="O22" s="1"/>
      <c r="P22" s="1"/>
      <c r="Q22" s="1"/>
      <c r="R22" s="1"/>
    </row>
    <row r="23" spans="1:18" s="2" customFormat="1" ht="15" customHeight="1">
      <c r="A23" s="93">
        <v>18</v>
      </c>
      <c r="B23" s="240"/>
      <c r="C23" s="315" t="s">
        <v>285</v>
      </c>
      <c r="D23" s="314"/>
      <c r="E23" s="399"/>
      <c r="F23" s="236"/>
      <c r="G23" s="97" t="s">
        <v>281</v>
      </c>
      <c r="H23" s="148">
        <f t="shared" si="0"/>
        <v>0</v>
      </c>
      <c r="I23" s="148">
        <f t="shared" si="1"/>
        <v>0</v>
      </c>
      <c r="J23" s="149">
        <f t="shared" si="3"/>
        <v>0</v>
      </c>
      <c r="K23" s="235" t="s">
        <v>573</v>
      </c>
      <c r="L23" s="233"/>
      <c r="M23" s="1"/>
      <c r="N23" s="1"/>
      <c r="O23" s="1"/>
      <c r="P23" s="1"/>
      <c r="Q23" s="1"/>
      <c r="R23" s="1"/>
    </row>
    <row r="24" spans="1:18" s="2" customFormat="1" ht="15" customHeight="1">
      <c r="A24" s="93">
        <v>19</v>
      </c>
      <c r="B24" s="240"/>
      <c r="C24" s="315" t="s">
        <v>285</v>
      </c>
      <c r="D24" s="314"/>
      <c r="E24" s="399"/>
      <c r="F24" s="236"/>
      <c r="G24" s="97" t="s">
        <v>282</v>
      </c>
      <c r="H24" s="148">
        <f t="shared" si="0"/>
        <v>0</v>
      </c>
      <c r="I24" s="148">
        <f t="shared" si="1"/>
        <v>0</v>
      </c>
      <c r="J24" s="149">
        <f t="shared" si="3"/>
        <v>0</v>
      </c>
      <c r="K24" s="235" t="s">
        <v>575</v>
      </c>
      <c r="L24" s="233"/>
      <c r="M24" s="1"/>
      <c r="N24" s="1"/>
      <c r="O24" s="1"/>
      <c r="P24" s="1"/>
      <c r="Q24" s="1"/>
      <c r="R24" s="1"/>
    </row>
    <row r="25" spans="1:18" s="2" customFormat="1" ht="15" customHeight="1">
      <c r="A25" s="93">
        <v>20</v>
      </c>
      <c r="B25" s="240"/>
      <c r="C25" s="315" t="s">
        <v>285</v>
      </c>
      <c r="D25" s="314"/>
      <c r="E25" s="399"/>
      <c r="F25" s="236"/>
      <c r="G25" s="97" t="s">
        <v>283</v>
      </c>
      <c r="H25" s="148">
        <f t="shared" si="0"/>
        <v>0</v>
      </c>
      <c r="I25" s="148">
        <f t="shared" si="1"/>
        <v>0</v>
      </c>
      <c r="J25" s="149">
        <f t="shared" si="3"/>
        <v>0</v>
      </c>
      <c r="K25" s="235" t="s">
        <v>574</v>
      </c>
      <c r="L25" s="233"/>
      <c r="M25" s="1"/>
      <c r="N25" s="1"/>
      <c r="O25" s="1"/>
      <c r="P25" s="1"/>
      <c r="Q25" s="1"/>
      <c r="R25" s="1"/>
    </row>
    <row r="26" spans="1:18" s="2" customFormat="1" ht="15" customHeight="1" thickBot="1">
      <c r="A26" s="93">
        <v>21</v>
      </c>
      <c r="B26" s="240"/>
      <c r="C26" s="315" t="s">
        <v>285</v>
      </c>
      <c r="D26" s="314"/>
      <c r="E26" s="399"/>
      <c r="F26" s="236"/>
      <c r="G26" s="98" t="s">
        <v>284</v>
      </c>
      <c r="H26" s="150">
        <f t="shared" si="0"/>
        <v>0</v>
      </c>
      <c r="I26" s="150">
        <f t="shared" si="1"/>
        <v>0</v>
      </c>
      <c r="J26" s="151">
        <f t="shared" si="3"/>
        <v>0</v>
      </c>
      <c r="K26" s="233" t="s">
        <v>570</v>
      </c>
      <c r="L26" s="233"/>
      <c r="M26" s="1"/>
      <c r="N26" s="1"/>
      <c r="O26" s="1"/>
      <c r="P26" s="1"/>
      <c r="Q26" s="1"/>
      <c r="R26" s="1"/>
    </row>
    <row r="27" spans="1:18" s="2" customFormat="1" ht="15" customHeight="1" thickTop="1" thickBot="1">
      <c r="A27" s="93">
        <v>22</v>
      </c>
      <c r="B27" s="240"/>
      <c r="C27" s="315" t="s">
        <v>285</v>
      </c>
      <c r="D27" s="314"/>
      <c r="E27" s="399"/>
      <c r="F27" s="236"/>
      <c r="G27" s="99" t="s">
        <v>109</v>
      </c>
      <c r="H27" s="100">
        <f t="shared" ref="H27:I27" si="4">SUM(H7:H26)</f>
        <v>0</v>
      </c>
      <c r="I27" s="100">
        <f t="shared" si="4"/>
        <v>0</v>
      </c>
      <c r="J27" s="101">
        <f>SUM(J7:J26)</f>
        <v>0</v>
      </c>
      <c r="K27" s="233" t="s">
        <v>571</v>
      </c>
      <c r="L27" s="233"/>
      <c r="M27" s="1"/>
      <c r="N27" s="1"/>
      <c r="O27" s="1"/>
      <c r="P27" s="1"/>
      <c r="Q27" s="1"/>
      <c r="R27" s="1"/>
    </row>
    <row r="28" spans="1:18" s="2" customFormat="1" ht="15" customHeight="1">
      <c r="A28" s="93">
        <v>23</v>
      </c>
      <c r="B28" s="240"/>
      <c r="C28" s="315" t="s">
        <v>285</v>
      </c>
      <c r="D28" s="314"/>
      <c r="E28" s="399"/>
      <c r="F28" s="236"/>
      <c r="G28" s="231"/>
      <c r="H28" s="231"/>
      <c r="I28" s="231"/>
      <c r="J28" s="231"/>
      <c r="K28" s="231"/>
      <c r="L28" s="233"/>
      <c r="M28" s="1"/>
      <c r="N28" s="1"/>
      <c r="O28" s="1"/>
      <c r="P28" s="1"/>
      <c r="Q28" s="1"/>
      <c r="R28" s="1"/>
    </row>
    <row r="29" spans="1:18" s="2" customFormat="1" ht="15" customHeight="1">
      <c r="A29" s="93">
        <v>24</v>
      </c>
      <c r="B29" s="240"/>
      <c r="C29" s="315" t="s">
        <v>285</v>
      </c>
      <c r="D29" s="314"/>
      <c r="E29" s="399"/>
      <c r="F29" s="236"/>
      <c r="G29" s="236"/>
      <c r="H29" s="236"/>
      <c r="I29" s="236"/>
      <c r="J29" s="236"/>
      <c r="K29" s="236" t="s">
        <v>576</v>
      </c>
      <c r="L29" s="235"/>
      <c r="M29" s="1"/>
      <c r="N29" s="1"/>
      <c r="O29" s="1"/>
      <c r="P29" s="1"/>
      <c r="Q29" s="1"/>
      <c r="R29" s="1"/>
    </row>
    <row r="30" spans="1:18" s="2" customFormat="1" ht="15" customHeight="1">
      <c r="A30" s="93">
        <v>25</v>
      </c>
      <c r="B30" s="240"/>
      <c r="C30" s="315" t="s">
        <v>285</v>
      </c>
      <c r="D30" s="314"/>
      <c r="E30" s="399"/>
      <c r="F30" s="236"/>
      <c r="G30" s="236"/>
      <c r="H30" s="236"/>
      <c r="I30" s="236"/>
      <c r="J30" s="236"/>
      <c r="K30" s="231" t="s">
        <v>577</v>
      </c>
      <c r="L30" s="235"/>
      <c r="M30" s="1"/>
      <c r="N30" s="1"/>
      <c r="O30" s="1"/>
      <c r="P30" s="1"/>
      <c r="Q30" s="1"/>
      <c r="R30" s="1"/>
    </row>
    <row r="31" spans="1:18" s="2" customFormat="1" ht="15" customHeight="1">
      <c r="A31" s="93">
        <v>26</v>
      </c>
      <c r="B31" s="240"/>
      <c r="C31" s="315" t="s">
        <v>285</v>
      </c>
      <c r="D31" s="314"/>
      <c r="E31" s="399"/>
      <c r="F31" s="236"/>
      <c r="G31" s="236"/>
      <c r="H31" s="236"/>
      <c r="I31" s="236"/>
      <c r="J31" s="236"/>
      <c r="K31" s="231" t="s">
        <v>578</v>
      </c>
      <c r="L31" s="235"/>
      <c r="M31" s="1"/>
      <c r="N31" s="1"/>
      <c r="O31" s="1"/>
      <c r="P31" s="1"/>
      <c r="Q31" s="1"/>
      <c r="R31" s="1"/>
    </row>
    <row r="32" spans="1:18" s="2" customFormat="1" ht="15" customHeight="1">
      <c r="A32" s="93">
        <v>27</v>
      </c>
      <c r="B32" s="240"/>
      <c r="C32" s="315" t="s">
        <v>285</v>
      </c>
      <c r="D32" s="314"/>
      <c r="E32" s="399"/>
      <c r="F32" s="238"/>
      <c r="G32" s="236"/>
      <c r="H32" s="236"/>
      <c r="I32" s="236"/>
      <c r="J32" s="236"/>
      <c r="K32" s="231" t="s">
        <v>579</v>
      </c>
      <c r="L32" s="237"/>
      <c r="M32" s="1"/>
      <c r="N32" s="1"/>
      <c r="O32" s="1"/>
      <c r="P32" s="1"/>
      <c r="Q32" s="1"/>
      <c r="R32" s="1"/>
    </row>
    <row r="33" spans="1:18" s="2" customFormat="1" ht="15" customHeight="1">
      <c r="A33" s="93">
        <v>28</v>
      </c>
      <c r="B33" s="240"/>
      <c r="C33" s="315" t="s">
        <v>285</v>
      </c>
      <c r="D33" s="314"/>
      <c r="E33" s="399"/>
      <c r="F33" s="238"/>
      <c r="G33" s="236"/>
      <c r="H33" s="236"/>
      <c r="I33" s="236"/>
      <c r="J33" s="236"/>
      <c r="K33" s="236"/>
      <c r="L33" s="237"/>
      <c r="M33" s="1"/>
      <c r="N33" s="1"/>
      <c r="O33" s="1"/>
      <c r="P33" s="1"/>
      <c r="Q33" s="1"/>
      <c r="R33" s="1"/>
    </row>
    <row r="34" spans="1:18" s="2" customFormat="1" ht="15" customHeight="1">
      <c r="A34" s="93">
        <v>29</v>
      </c>
      <c r="B34" s="240"/>
      <c r="C34" s="315" t="s">
        <v>285</v>
      </c>
      <c r="D34" s="314"/>
      <c r="E34" s="399"/>
      <c r="F34" s="238"/>
      <c r="G34" s="236"/>
      <c r="H34" s="236"/>
      <c r="I34" s="236"/>
      <c r="J34" s="236"/>
      <c r="K34" s="236"/>
      <c r="L34" s="237"/>
      <c r="M34" s="1"/>
      <c r="N34" s="1"/>
      <c r="O34" s="1"/>
      <c r="P34" s="1"/>
      <c r="Q34" s="1"/>
      <c r="R34" s="1"/>
    </row>
    <row r="35" spans="1:18" s="2" customFormat="1" ht="15" customHeight="1">
      <c r="A35" s="93">
        <v>30</v>
      </c>
      <c r="B35" s="240"/>
      <c r="C35" s="315" t="s">
        <v>285</v>
      </c>
      <c r="D35" s="314"/>
      <c r="E35" s="399"/>
      <c r="F35" s="238"/>
      <c r="G35" s="236"/>
      <c r="H35" s="236"/>
      <c r="I35" s="236"/>
      <c r="J35" s="236"/>
      <c r="K35" s="236"/>
      <c r="L35" s="237"/>
      <c r="M35" s="1"/>
      <c r="N35" s="1"/>
      <c r="O35" s="1"/>
      <c r="P35" s="1"/>
      <c r="Q35" s="1"/>
      <c r="R35" s="1"/>
    </row>
    <row r="36" spans="1:18" s="2" customFormat="1" ht="15" customHeight="1">
      <c r="A36" s="93">
        <v>31</v>
      </c>
      <c r="B36" s="240"/>
      <c r="C36" s="315" t="s">
        <v>285</v>
      </c>
      <c r="D36" s="314"/>
      <c r="E36" s="399"/>
      <c r="F36" s="238"/>
      <c r="G36" s="236"/>
      <c r="H36" s="236"/>
      <c r="I36" s="236"/>
      <c r="J36" s="236"/>
      <c r="K36" s="236"/>
      <c r="L36" s="237"/>
      <c r="M36" s="1"/>
      <c r="N36" s="1"/>
      <c r="O36" s="1"/>
      <c r="P36" s="1"/>
      <c r="Q36" s="1"/>
      <c r="R36" s="1"/>
    </row>
    <row r="37" spans="1:18" s="2" customFormat="1" ht="15" customHeight="1">
      <c r="A37" s="93">
        <v>32</v>
      </c>
      <c r="B37" s="240"/>
      <c r="C37" s="315" t="s">
        <v>285</v>
      </c>
      <c r="D37" s="314"/>
      <c r="E37" s="399"/>
      <c r="F37" s="238"/>
      <c r="G37" s="236"/>
      <c r="H37" s="236"/>
      <c r="I37" s="236"/>
      <c r="J37" s="236"/>
      <c r="K37" s="236"/>
      <c r="L37" s="237"/>
      <c r="M37" s="1"/>
      <c r="N37" s="1"/>
      <c r="O37" s="1"/>
      <c r="P37" s="1"/>
      <c r="Q37" s="1"/>
      <c r="R37" s="1"/>
    </row>
    <row r="38" spans="1:18" s="2" customFormat="1" ht="15" customHeight="1">
      <c r="A38" s="93">
        <v>33</v>
      </c>
      <c r="B38" s="240"/>
      <c r="C38" s="315" t="s">
        <v>285</v>
      </c>
      <c r="D38" s="314"/>
      <c r="E38" s="399"/>
      <c r="F38" s="238"/>
      <c r="G38" s="236"/>
      <c r="H38" s="236"/>
      <c r="I38" s="236"/>
      <c r="J38" s="236"/>
      <c r="K38" s="236"/>
      <c r="L38" s="237"/>
      <c r="M38" s="1"/>
      <c r="N38" s="1"/>
      <c r="O38" s="1"/>
      <c r="P38" s="1"/>
      <c r="Q38" s="1"/>
      <c r="R38" s="1"/>
    </row>
    <row r="39" spans="1:18" s="2" customFormat="1" ht="15" customHeight="1">
      <c r="A39" s="93">
        <v>34</v>
      </c>
      <c r="B39" s="240"/>
      <c r="C39" s="315" t="s">
        <v>285</v>
      </c>
      <c r="D39" s="314"/>
      <c r="E39" s="399"/>
      <c r="F39" s="238"/>
      <c r="G39" s="236"/>
      <c r="H39" s="236"/>
      <c r="I39" s="236"/>
      <c r="J39" s="236"/>
      <c r="K39" s="236"/>
      <c r="L39" s="237"/>
      <c r="M39" s="1"/>
      <c r="N39" s="1"/>
      <c r="O39" s="1"/>
      <c r="P39" s="1"/>
      <c r="Q39" s="1"/>
      <c r="R39" s="1"/>
    </row>
    <row r="40" spans="1:18" s="2" customFormat="1" ht="15" customHeight="1">
      <c r="A40" s="93">
        <v>35</v>
      </c>
      <c r="B40" s="240"/>
      <c r="C40" s="315" t="s">
        <v>285</v>
      </c>
      <c r="D40" s="314"/>
      <c r="E40" s="399"/>
      <c r="F40" s="238"/>
      <c r="G40" s="236"/>
      <c r="H40" s="236"/>
      <c r="I40" s="236"/>
      <c r="J40" s="236"/>
      <c r="K40" s="236"/>
      <c r="L40" s="237"/>
      <c r="M40" s="1"/>
      <c r="N40" s="1"/>
      <c r="O40" s="1"/>
      <c r="P40" s="1"/>
      <c r="Q40" s="1"/>
      <c r="R40" s="1"/>
    </row>
    <row r="41" spans="1:18" s="2" customFormat="1" ht="15" customHeight="1">
      <c r="A41" s="93">
        <v>36</v>
      </c>
      <c r="B41" s="240"/>
      <c r="C41" s="315" t="s">
        <v>285</v>
      </c>
      <c r="D41" s="314"/>
      <c r="E41" s="399"/>
      <c r="F41" s="231"/>
      <c r="G41" s="236"/>
      <c r="H41" s="236"/>
      <c r="I41" s="236"/>
      <c r="J41" s="236"/>
      <c r="K41" s="236"/>
      <c r="L41" s="233"/>
      <c r="M41" s="1"/>
      <c r="N41" s="1"/>
      <c r="O41" s="1"/>
      <c r="P41" s="1"/>
      <c r="Q41" s="1"/>
      <c r="R41" s="1"/>
    </row>
    <row r="42" spans="1:18" s="2" customFormat="1" ht="15" customHeight="1">
      <c r="A42" s="93">
        <v>37</v>
      </c>
      <c r="B42" s="240"/>
      <c r="C42" s="315" t="s">
        <v>285</v>
      </c>
      <c r="D42" s="314"/>
      <c r="E42" s="399"/>
      <c r="F42" s="231"/>
      <c r="G42" s="236"/>
      <c r="H42" s="236"/>
      <c r="I42" s="236"/>
      <c r="J42" s="236"/>
      <c r="K42" s="236"/>
      <c r="L42" s="233"/>
      <c r="M42" s="1"/>
      <c r="N42" s="1"/>
      <c r="O42" s="1"/>
      <c r="P42" s="1"/>
      <c r="Q42" s="1"/>
      <c r="R42" s="1"/>
    </row>
    <row r="43" spans="1:18" s="2" customFormat="1" ht="15" customHeight="1">
      <c r="A43" s="93">
        <v>38</v>
      </c>
      <c r="B43" s="240"/>
      <c r="C43" s="315" t="s">
        <v>285</v>
      </c>
      <c r="D43" s="314"/>
      <c r="E43" s="399"/>
      <c r="F43" s="231"/>
      <c r="G43" s="236"/>
      <c r="H43" s="236"/>
      <c r="I43" s="236"/>
      <c r="J43" s="236"/>
      <c r="K43" s="236"/>
      <c r="L43" s="233"/>
      <c r="M43" s="1"/>
      <c r="N43" s="1"/>
      <c r="O43" s="1"/>
      <c r="P43" s="1"/>
      <c r="Q43" s="1"/>
      <c r="R43" s="1"/>
    </row>
    <row r="44" spans="1:18" s="2" customFormat="1" ht="15" customHeight="1">
      <c r="A44" s="93">
        <v>39</v>
      </c>
      <c r="B44" s="240"/>
      <c r="C44" s="315" t="s">
        <v>285</v>
      </c>
      <c r="D44" s="314"/>
      <c r="E44" s="399"/>
      <c r="F44" s="231"/>
      <c r="G44" s="236"/>
      <c r="H44" s="236"/>
      <c r="I44" s="236"/>
      <c r="J44" s="236"/>
      <c r="K44" s="236"/>
      <c r="L44" s="233"/>
      <c r="M44" s="1"/>
      <c r="N44" s="1"/>
      <c r="O44" s="1"/>
      <c r="P44" s="1"/>
      <c r="Q44" s="1"/>
      <c r="R44" s="1"/>
    </row>
    <row r="45" spans="1:18" s="2" customFormat="1" ht="15" customHeight="1">
      <c r="A45" s="93">
        <v>40</v>
      </c>
      <c r="B45" s="240"/>
      <c r="C45" s="315" t="s">
        <v>285</v>
      </c>
      <c r="D45" s="314"/>
      <c r="E45" s="399"/>
      <c r="F45" s="231"/>
      <c r="G45" s="236"/>
      <c r="H45" s="236"/>
      <c r="I45" s="236"/>
      <c r="J45" s="236"/>
      <c r="K45" s="236"/>
      <c r="L45" s="233"/>
      <c r="M45" s="1"/>
      <c r="N45" s="1"/>
      <c r="O45" s="1"/>
      <c r="P45" s="1"/>
      <c r="Q45" s="1"/>
      <c r="R45" s="1"/>
    </row>
    <row r="46" spans="1:18" s="2" customFormat="1" ht="15" customHeight="1">
      <c r="A46" s="93">
        <v>41</v>
      </c>
      <c r="B46" s="240"/>
      <c r="C46" s="315" t="s">
        <v>285</v>
      </c>
      <c r="D46" s="314"/>
      <c r="E46" s="399"/>
      <c r="F46" s="231"/>
      <c r="G46" s="236"/>
      <c r="H46" s="236"/>
      <c r="I46" s="236"/>
      <c r="J46" s="236"/>
      <c r="K46" s="236"/>
      <c r="L46" s="233"/>
      <c r="M46" s="1"/>
      <c r="N46" s="1"/>
      <c r="O46" s="1"/>
      <c r="P46" s="1"/>
      <c r="Q46" s="1"/>
      <c r="R46" s="1"/>
    </row>
    <row r="47" spans="1:18" s="2" customFormat="1" ht="15" customHeight="1">
      <c r="A47" s="93">
        <v>42</v>
      </c>
      <c r="B47" s="240"/>
      <c r="C47" s="315" t="s">
        <v>285</v>
      </c>
      <c r="D47" s="314"/>
      <c r="E47" s="399"/>
      <c r="F47" s="231"/>
      <c r="G47" s="238"/>
      <c r="H47" s="238"/>
      <c r="I47" s="238"/>
      <c r="J47" s="238"/>
      <c r="K47" s="238"/>
      <c r="L47" s="233"/>
      <c r="M47" s="1"/>
      <c r="N47" s="1"/>
      <c r="O47" s="1"/>
      <c r="P47" s="1"/>
      <c r="Q47" s="1"/>
      <c r="R47" s="1"/>
    </row>
    <row r="48" spans="1:18" s="2" customFormat="1" ht="15" customHeight="1">
      <c r="A48" s="93">
        <v>43</v>
      </c>
      <c r="B48" s="240"/>
      <c r="C48" s="315" t="s">
        <v>285</v>
      </c>
      <c r="D48" s="314"/>
      <c r="E48" s="399"/>
      <c r="F48" s="231"/>
      <c r="G48" s="238"/>
      <c r="H48" s="238"/>
      <c r="I48" s="238"/>
      <c r="J48" s="238"/>
      <c r="K48" s="238"/>
      <c r="L48" s="233"/>
      <c r="M48" s="1"/>
      <c r="N48" s="1"/>
      <c r="O48" s="1"/>
      <c r="P48" s="1"/>
      <c r="Q48" s="1"/>
      <c r="R48" s="1"/>
    </row>
    <row r="49" spans="1:18" s="2" customFormat="1" ht="15" customHeight="1">
      <c r="A49" s="93">
        <v>44</v>
      </c>
      <c r="B49" s="240"/>
      <c r="C49" s="315" t="s">
        <v>285</v>
      </c>
      <c r="D49" s="314"/>
      <c r="E49" s="399"/>
      <c r="F49" s="231"/>
      <c r="G49" s="238"/>
      <c r="H49" s="238"/>
      <c r="I49" s="238"/>
      <c r="J49" s="238"/>
      <c r="K49" s="238"/>
      <c r="L49" s="233"/>
      <c r="M49" s="1"/>
      <c r="N49" s="1"/>
      <c r="O49" s="1"/>
      <c r="P49" s="1"/>
      <c r="Q49" s="1"/>
      <c r="R49" s="1"/>
    </row>
    <row r="50" spans="1:18" s="2" customFormat="1" ht="15" customHeight="1">
      <c r="A50" s="93">
        <v>45</v>
      </c>
      <c r="B50" s="240"/>
      <c r="C50" s="315" t="s">
        <v>285</v>
      </c>
      <c r="D50" s="314"/>
      <c r="E50" s="399"/>
      <c r="F50" s="231"/>
      <c r="G50" s="238"/>
      <c r="H50" s="238"/>
      <c r="I50" s="238"/>
      <c r="J50" s="238"/>
      <c r="K50" s="238"/>
      <c r="L50" s="233"/>
      <c r="M50" s="1"/>
      <c r="N50" s="1"/>
      <c r="O50" s="1"/>
      <c r="P50" s="1"/>
      <c r="Q50" s="1"/>
      <c r="R50" s="1"/>
    </row>
    <row r="51" spans="1:18" s="2" customFormat="1" ht="15" customHeight="1">
      <c r="A51" s="93">
        <v>46</v>
      </c>
      <c r="B51" s="240"/>
      <c r="C51" s="315" t="s">
        <v>285</v>
      </c>
      <c r="D51" s="314"/>
      <c r="E51" s="399"/>
      <c r="F51" s="231"/>
      <c r="G51" s="238"/>
      <c r="H51" s="238"/>
      <c r="I51" s="238"/>
      <c r="J51" s="238"/>
      <c r="K51" s="238"/>
      <c r="L51" s="233"/>
      <c r="M51" s="1"/>
      <c r="N51" s="1"/>
      <c r="O51" s="1"/>
      <c r="P51" s="1"/>
      <c r="Q51" s="1"/>
      <c r="R51" s="1"/>
    </row>
    <row r="52" spans="1:18" s="2" customFormat="1" ht="15" customHeight="1">
      <c r="A52" s="93">
        <v>47</v>
      </c>
      <c r="B52" s="240"/>
      <c r="C52" s="315" t="s">
        <v>285</v>
      </c>
      <c r="D52" s="314"/>
      <c r="E52" s="399"/>
      <c r="F52" s="231"/>
      <c r="G52" s="238"/>
      <c r="H52" s="238"/>
      <c r="I52" s="238"/>
      <c r="J52" s="238"/>
      <c r="K52" s="238"/>
      <c r="L52" s="233"/>
      <c r="M52" s="1"/>
      <c r="N52" s="1"/>
      <c r="O52" s="1"/>
      <c r="P52" s="1"/>
      <c r="Q52" s="1"/>
      <c r="R52" s="1"/>
    </row>
    <row r="53" spans="1:18" s="2" customFormat="1" ht="15" customHeight="1">
      <c r="A53" s="93">
        <v>48</v>
      </c>
      <c r="B53" s="240"/>
      <c r="C53" s="315" t="s">
        <v>285</v>
      </c>
      <c r="D53" s="314"/>
      <c r="E53" s="399"/>
      <c r="F53" s="231"/>
      <c r="G53" s="238"/>
      <c r="H53" s="238"/>
      <c r="I53" s="238"/>
      <c r="J53" s="238"/>
      <c r="K53" s="238"/>
      <c r="L53" s="233"/>
      <c r="M53" s="1"/>
      <c r="N53" s="1"/>
      <c r="O53" s="1"/>
      <c r="P53" s="1"/>
      <c r="Q53" s="1"/>
      <c r="R53" s="1"/>
    </row>
    <row r="54" spans="1:18" s="2" customFormat="1" ht="15" customHeight="1">
      <c r="A54" s="93">
        <v>49</v>
      </c>
      <c r="B54" s="240"/>
      <c r="C54" s="315" t="s">
        <v>285</v>
      </c>
      <c r="D54" s="314"/>
      <c r="E54" s="399"/>
      <c r="F54" s="231"/>
      <c r="G54" s="238"/>
      <c r="H54" s="238"/>
      <c r="I54" s="238"/>
      <c r="J54" s="238"/>
      <c r="K54" s="238"/>
      <c r="L54" s="233"/>
      <c r="M54" s="1"/>
      <c r="N54" s="1"/>
      <c r="O54" s="1"/>
      <c r="P54" s="1"/>
      <c r="Q54" s="1"/>
      <c r="R54" s="1"/>
    </row>
    <row r="55" spans="1:18" s="2" customFormat="1" ht="15" customHeight="1">
      <c r="A55" s="93">
        <v>50</v>
      </c>
      <c r="B55" s="240"/>
      <c r="C55" s="315" t="s">
        <v>285</v>
      </c>
      <c r="D55" s="314"/>
      <c r="E55" s="399"/>
      <c r="F55" s="231"/>
      <c r="G55" s="238"/>
      <c r="H55" s="238"/>
      <c r="I55" s="238"/>
      <c r="J55" s="238"/>
      <c r="K55" s="238"/>
      <c r="L55" s="233"/>
      <c r="M55" s="1"/>
      <c r="N55" s="1"/>
      <c r="O55" s="1"/>
      <c r="P55" s="1"/>
      <c r="Q55" s="1"/>
      <c r="R55" s="1"/>
    </row>
    <row r="56" spans="1:18" s="2" customFormat="1" ht="15" customHeight="1">
      <c r="A56" s="93">
        <v>51</v>
      </c>
      <c r="B56" s="240"/>
      <c r="C56" s="315" t="s">
        <v>285</v>
      </c>
      <c r="D56" s="314"/>
      <c r="E56" s="399"/>
      <c r="F56" s="231"/>
      <c r="G56" s="231"/>
      <c r="H56" s="231"/>
      <c r="I56" s="231"/>
      <c r="J56" s="231"/>
      <c r="K56" s="231"/>
      <c r="L56" s="233"/>
      <c r="M56" s="1"/>
      <c r="N56" s="1"/>
      <c r="O56" s="1"/>
      <c r="P56" s="1"/>
      <c r="Q56" s="1"/>
      <c r="R56" s="1"/>
    </row>
    <row r="57" spans="1:18" s="2" customFormat="1" ht="15" customHeight="1">
      <c r="A57" s="93">
        <v>52</v>
      </c>
      <c r="B57" s="240"/>
      <c r="C57" s="315" t="s">
        <v>285</v>
      </c>
      <c r="D57" s="314"/>
      <c r="E57" s="399"/>
      <c r="F57" s="231"/>
      <c r="G57" s="231"/>
      <c r="H57" s="231"/>
      <c r="I57" s="231"/>
      <c r="J57" s="231"/>
      <c r="K57" s="231"/>
      <c r="L57" s="233"/>
      <c r="M57" s="1"/>
      <c r="N57" s="1"/>
      <c r="O57" s="1"/>
      <c r="P57" s="1"/>
      <c r="Q57" s="1"/>
      <c r="R57" s="1"/>
    </row>
    <row r="58" spans="1:18" s="2" customFormat="1" ht="15" customHeight="1">
      <c r="A58" s="93">
        <v>53</v>
      </c>
      <c r="B58" s="240"/>
      <c r="C58" s="315" t="s">
        <v>285</v>
      </c>
      <c r="D58" s="314"/>
      <c r="E58" s="399"/>
      <c r="F58" s="234"/>
      <c r="G58" s="231"/>
      <c r="H58" s="231"/>
      <c r="I58" s="231"/>
      <c r="J58" s="231"/>
      <c r="K58" s="231"/>
      <c r="L58" s="239"/>
      <c r="M58" s="1"/>
      <c r="N58" s="1"/>
      <c r="O58" s="1"/>
      <c r="P58" s="1"/>
      <c r="Q58" s="1"/>
      <c r="R58" s="1"/>
    </row>
    <row r="59" spans="1:18" s="2" customFormat="1" ht="15" customHeight="1">
      <c r="A59" s="93">
        <v>54</v>
      </c>
      <c r="B59" s="240"/>
      <c r="C59" s="315" t="s">
        <v>285</v>
      </c>
      <c r="D59" s="314"/>
      <c r="E59" s="399"/>
      <c r="F59" s="234"/>
      <c r="G59" s="231"/>
      <c r="H59" s="231"/>
      <c r="I59" s="231"/>
      <c r="J59" s="231"/>
      <c r="K59" s="231"/>
      <c r="L59" s="239"/>
      <c r="M59" s="1"/>
      <c r="N59" s="1"/>
      <c r="O59" s="1"/>
      <c r="P59" s="1"/>
      <c r="Q59" s="1"/>
      <c r="R59" s="1"/>
    </row>
    <row r="60" spans="1:18" s="2" customFormat="1" ht="15" customHeight="1">
      <c r="A60" s="93">
        <v>55</v>
      </c>
      <c r="B60" s="240"/>
      <c r="C60" s="315" t="s">
        <v>285</v>
      </c>
      <c r="D60" s="314"/>
      <c r="E60" s="399"/>
      <c r="F60" s="234"/>
      <c r="G60" s="231"/>
      <c r="H60" s="231"/>
      <c r="I60" s="231"/>
      <c r="J60" s="231"/>
      <c r="K60" s="231"/>
      <c r="L60" s="239"/>
      <c r="M60" s="1"/>
      <c r="N60" s="1"/>
      <c r="O60" s="1"/>
      <c r="P60" s="1"/>
      <c r="Q60" s="1"/>
      <c r="R60" s="1"/>
    </row>
    <row r="61" spans="1:18" s="2" customFormat="1" ht="15" customHeight="1">
      <c r="A61" s="93">
        <v>56</v>
      </c>
      <c r="B61" s="240"/>
      <c r="C61" s="315" t="s">
        <v>285</v>
      </c>
      <c r="D61" s="314"/>
      <c r="E61" s="399"/>
      <c r="F61" s="234"/>
      <c r="G61" s="231"/>
      <c r="H61" s="231"/>
      <c r="I61" s="231"/>
      <c r="J61" s="231"/>
      <c r="K61" s="231"/>
      <c r="L61" s="239"/>
      <c r="M61" s="1"/>
      <c r="N61" s="1"/>
      <c r="O61" s="1"/>
      <c r="P61" s="1"/>
      <c r="Q61" s="1"/>
      <c r="R61" s="1"/>
    </row>
    <row r="62" spans="1:18" s="2" customFormat="1" ht="15" customHeight="1">
      <c r="A62" s="93">
        <v>57</v>
      </c>
      <c r="B62" s="240"/>
      <c r="C62" s="315" t="s">
        <v>285</v>
      </c>
      <c r="D62" s="314"/>
      <c r="E62" s="399"/>
      <c r="F62" s="234"/>
      <c r="G62" s="231"/>
      <c r="H62" s="231"/>
      <c r="I62" s="231"/>
      <c r="J62" s="231"/>
      <c r="K62" s="231"/>
      <c r="L62" s="239"/>
      <c r="M62" s="1"/>
      <c r="N62" s="1"/>
      <c r="O62" s="1"/>
      <c r="P62" s="1"/>
      <c r="Q62" s="1"/>
      <c r="R62" s="1"/>
    </row>
    <row r="63" spans="1:18" s="2" customFormat="1" ht="15" customHeight="1">
      <c r="A63" s="93">
        <v>58</v>
      </c>
      <c r="B63" s="240"/>
      <c r="C63" s="315" t="s">
        <v>285</v>
      </c>
      <c r="D63" s="314"/>
      <c r="E63" s="399"/>
      <c r="F63" s="234"/>
      <c r="G63" s="231"/>
      <c r="H63" s="231"/>
      <c r="I63" s="231"/>
      <c r="J63" s="231"/>
      <c r="K63" s="231"/>
      <c r="L63" s="239"/>
      <c r="M63" s="1"/>
      <c r="N63" s="1"/>
      <c r="O63" s="1"/>
      <c r="P63" s="1"/>
      <c r="Q63" s="1"/>
      <c r="R63" s="1"/>
    </row>
    <row r="64" spans="1:18" s="2" customFormat="1" ht="15" customHeight="1">
      <c r="A64" s="93">
        <v>59</v>
      </c>
      <c r="B64" s="240"/>
      <c r="C64" s="315" t="s">
        <v>285</v>
      </c>
      <c r="D64" s="314"/>
      <c r="E64" s="399"/>
      <c r="F64" s="234"/>
      <c r="G64" s="231"/>
      <c r="H64" s="231"/>
      <c r="I64" s="231"/>
      <c r="J64" s="231"/>
      <c r="K64" s="231"/>
      <c r="L64" s="239"/>
      <c r="M64" s="1"/>
      <c r="N64" s="1"/>
      <c r="O64" s="1"/>
      <c r="P64" s="1"/>
      <c r="Q64" s="1"/>
      <c r="R64" s="1"/>
    </row>
    <row r="65" spans="1:18" s="2" customFormat="1" ht="15" customHeight="1">
      <c r="A65" s="93">
        <v>60</v>
      </c>
      <c r="B65" s="240"/>
      <c r="C65" s="315" t="s">
        <v>285</v>
      </c>
      <c r="D65" s="314"/>
      <c r="E65" s="399"/>
      <c r="F65" s="234"/>
      <c r="G65" s="231"/>
      <c r="H65" s="231"/>
      <c r="I65" s="231"/>
      <c r="J65" s="231"/>
      <c r="K65" s="231"/>
      <c r="L65" s="239"/>
      <c r="M65" s="1"/>
      <c r="N65" s="1"/>
      <c r="O65" s="1"/>
      <c r="P65" s="1"/>
      <c r="Q65" s="1"/>
      <c r="R65" s="1"/>
    </row>
    <row r="66" spans="1:18" s="2" customFormat="1" ht="15" customHeight="1">
      <c r="A66" s="93">
        <v>61</v>
      </c>
      <c r="B66" s="240"/>
      <c r="C66" s="315" t="s">
        <v>285</v>
      </c>
      <c r="D66" s="314"/>
      <c r="E66" s="399"/>
      <c r="F66" s="234"/>
      <c r="G66" s="231"/>
      <c r="H66" s="231"/>
      <c r="I66" s="231"/>
      <c r="J66" s="231"/>
      <c r="K66" s="231"/>
      <c r="L66" s="239"/>
      <c r="M66" s="1"/>
      <c r="N66" s="1"/>
      <c r="O66" s="1"/>
      <c r="P66" s="1"/>
      <c r="Q66" s="1"/>
      <c r="R66" s="1"/>
    </row>
    <row r="67" spans="1:18" s="2" customFormat="1" ht="15" customHeight="1">
      <c r="A67" s="93">
        <v>62</v>
      </c>
      <c r="B67" s="240"/>
      <c r="C67" s="315" t="s">
        <v>285</v>
      </c>
      <c r="D67" s="314"/>
      <c r="E67" s="399"/>
      <c r="F67" s="234"/>
      <c r="G67" s="231"/>
      <c r="H67" s="231"/>
      <c r="I67" s="231"/>
      <c r="J67" s="231"/>
      <c r="K67" s="231"/>
      <c r="L67" s="239"/>
      <c r="M67" s="1"/>
      <c r="N67" s="1"/>
      <c r="O67" s="1"/>
      <c r="P67" s="1"/>
      <c r="Q67" s="1"/>
      <c r="R67" s="1"/>
    </row>
    <row r="68" spans="1:18" s="2" customFormat="1" ht="15" customHeight="1">
      <c r="A68" s="93">
        <v>63</v>
      </c>
      <c r="B68" s="240"/>
      <c r="C68" s="315" t="s">
        <v>285</v>
      </c>
      <c r="D68" s="314"/>
      <c r="E68" s="399"/>
      <c r="F68" s="234"/>
      <c r="G68" s="231"/>
      <c r="H68" s="231"/>
      <c r="I68" s="231"/>
      <c r="J68" s="231"/>
      <c r="K68" s="231"/>
      <c r="L68" s="239"/>
      <c r="M68" s="1"/>
      <c r="N68" s="1"/>
      <c r="O68" s="1"/>
      <c r="P68" s="1"/>
      <c r="Q68" s="1"/>
      <c r="R68" s="1"/>
    </row>
    <row r="69" spans="1:18" s="2" customFormat="1" ht="15" customHeight="1">
      <c r="A69" s="93">
        <v>64</v>
      </c>
      <c r="B69" s="240"/>
      <c r="C69" s="315" t="s">
        <v>285</v>
      </c>
      <c r="D69" s="314"/>
      <c r="E69" s="399"/>
      <c r="F69" s="234"/>
      <c r="G69" s="231"/>
      <c r="H69" s="231"/>
      <c r="I69" s="231"/>
      <c r="J69" s="231"/>
      <c r="K69" s="231"/>
      <c r="L69" s="239"/>
      <c r="M69" s="1"/>
      <c r="N69" s="1"/>
      <c r="O69" s="1"/>
      <c r="P69" s="1"/>
      <c r="Q69" s="1"/>
      <c r="R69" s="1"/>
    </row>
    <row r="70" spans="1:18" s="2" customFormat="1" ht="15" customHeight="1">
      <c r="A70" s="93">
        <v>65</v>
      </c>
      <c r="B70" s="240"/>
      <c r="C70" s="315" t="s">
        <v>285</v>
      </c>
      <c r="D70" s="314"/>
      <c r="E70" s="399"/>
      <c r="F70" s="234"/>
      <c r="G70" s="231"/>
      <c r="H70" s="231"/>
      <c r="I70" s="231"/>
      <c r="J70" s="231"/>
      <c r="K70" s="231"/>
      <c r="L70" s="239"/>
      <c r="M70" s="1"/>
      <c r="N70" s="1"/>
      <c r="O70" s="1"/>
      <c r="P70" s="1"/>
      <c r="Q70" s="1"/>
      <c r="R70" s="1"/>
    </row>
    <row r="71" spans="1:18" s="2" customFormat="1" ht="15" customHeight="1">
      <c r="A71" s="93">
        <v>66</v>
      </c>
      <c r="B71" s="240"/>
      <c r="C71" s="315" t="s">
        <v>285</v>
      </c>
      <c r="D71" s="314"/>
      <c r="E71" s="399"/>
      <c r="F71" s="234"/>
      <c r="G71" s="231"/>
      <c r="H71" s="231"/>
      <c r="I71" s="231"/>
      <c r="J71" s="231"/>
      <c r="K71" s="231"/>
      <c r="L71" s="239"/>
      <c r="M71" s="1"/>
      <c r="N71" s="1"/>
      <c r="O71" s="1"/>
      <c r="P71" s="1"/>
      <c r="Q71" s="1"/>
      <c r="R71" s="1"/>
    </row>
    <row r="72" spans="1:18" s="2" customFormat="1" ht="15" customHeight="1">
      <c r="A72" s="93">
        <v>67</v>
      </c>
      <c r="B72" s="240"/>
      <c r="C72" s="315" t="s">
        <v>285</v>
      </c>
      <c r="D72" s="314"/>
      <c r="E72" s="399"/>
      <c r="F72" s="234"/>
      <c r="G72" s="231"/>
      <c r="H72" s="231"/>
      <c r="I72" s="231"/>
      <c r="J72" s="231"/>
      <c r="K72" s="231"/>
      <c r="L72" s="239"/>
      <c r="M72" s="1"/>
      <c r="N72" s="1"/>
      <c r="O72" s="1"/>
      <c r="P72" s="1"/>
      <c r="Q72" s="1"/>
      <c r="R72" s="1"/>
    </row>
    <row r="73" spans="1:18" s="2" customFormat="1" ht="15" customHeight="1">
      <c r="A73" s="93">
        <v>68</v>
      </c>
      <c r="B73" s="240"/>
      <c r="C73" s="315" t="s">
        <v>285</v>
      </c>
      <c r="D73" s="314"/>
      <c r="E73" s="399"/>
      <c r="F73" s="234"/>
      <c r="G73" s="234"/>
      <c r="H73" s="234"/>
      <c r="I73" s="234"/>
      <c r="J73" s="234"/>
      <c r="K73" s="234"/>
      <c r="L73" s="239"/>
      <c r="M73" s="1"/>
      <c r="N73" s="1"/>
      <c r="O73" s="1"/>
      <c r="P73" s="1"/>
      <c r="Q73" s="1"/>
      <c r="R73" s="1"/>
    </row>
    <row r="74" spans="1:18" s="2" customFormat="1" ht="15" customHeight="1">
      <c r="A74" s="93">
        <v>69</v>
      </c>
      <c r="B74" s="240"/>
      <c r="C74" s="315" t="s">
        <v>285</v>
      </c>
      <c r="D74" s="314"/>
      <c r="E74" s="399"/>
      <c r="F74" s="234"/>
      <c r="G74" s="234"/>
      <c r="H74" s="234"/>
      <c r="I74" s="234"/>
      <c r="J74" s="234"/>
      <c r="K74" s="234"/>
      <c r="L74" s="239"/>
      <c r="M74" s="1"/>
      <c r="N74" s="1"/>
      <c r="O74" s="1"/>
      <c r="P74" s="1"/>
      <c r="Q74" s="1"/>
      <c r="R74" s="1"/>
    </row>
    <row r="75" spans="1:18" s="2" customFormat="1" ht="15" customHeight="1">
      <c r="A75" s="93">
        <v>70</v>
      </c>
      <c r="B75" s="240"/>
      <c r="C75" s="315" t="s">
        <v>285</v>
      </c>
      <c r="D75" s="314"/>
      <c r="E75" s="399"/>
      <c r="F75" s="234"/>
      <c r="G75" s="234"/>
      <c r="H75" s="234"/>
      <c r="I75" s="234"/>
      <c r="J75" s="234"/>
      <c r="K75" s="234"/>
      <c r="L75" s="239"/>
      <c r="M75" s="1"/>
      <c r="N75" s="1"/>
      <c r="O75" s="1"/>
      <c r="P75" s="1"/>
      <c r="Q75" s="1"/>
      <c r="R75" s="1"/>
    </row>
    <row r="76" spans="1:18" s="2" customFormat="1" ht="15" customHeight="1">
      <c r="A76" s="93">
        <v>71</v>
      </c>
      <c r="B76" s="240"/>
      <c r="C76" s="315" t="s">
        <v>285</v>
      </c>
      <c r="D76" s="314"/>
      <c r="E76" s="399"/>
      <c r="F76" s="234"/>
      <c r="G76" s="234"/>
      <c r="H76" s="234"/>
      <c r="I76" s="234"/>
      <c r="J76" s="234"/>
      <c r="K76" s="234"/>
      <c r="L76" s="239"/>
      <c r="M76" s="1"/>
      <c r="N76" s="1"/>
      <c r="O76" s="1"/>
      <c r="P76" s="1"/>
      <c r="Q76" s="1"/>
      <c r="R76" s="1"/>
    </row>
    <row r="77" spans="1:18" s="2" customFormat="1" ht="15" customHeight="1">
      <c r="A77" s="93">
        <v>72</v>
      </c>
      <c r="B77" s="240"/>
      <c r="C77" s="315" t="s">
        <v>285</v>
      </c>
      <c r="D77" s="314"/>
      <c r="E77" s="399"/>
      <c r="F77" s="234"/>
      <c r="G77" s="234"/>
      <c r="H77" s="234"/>
      <c r="I77" s="234"/>
      <c r="J77" s="234"/>
      <c r="K77" s="234"/>
      <c r="L77" s="239"/>
      <c r="M77" s="1"/>
      <c r="N77" s="1"/>
      <c r="O77" s="1"/>
      <c r="P77" s="1"/>
      <c r="Q77" s="1"/>
      <c r="R77" s="1"/>
    </row>
    <row r="78" spans="1:18" s="2" customFormat="1" ht="15" customHeight="1">
      <c r="A78" s="93">
        <v>73</v>
      </c>
      <c r="B78" s="240"/>
      <c r="C78" s="315" t="s">
        <v>285</v>
      </c>
      <c r="D78" s="314"/>
      <c r="E78" s="399"/>
      <c r="F78" s="234"/>
      <c r="G78" s="234"/>
      <c r="H78" s="234"/>
      <c r="I78" s="234"/>
      <c r="J78" s="234"/>
      <c r="K78" s="234"/>
      <c r="L78" s="239"/>
      <c r="M78" s="1"/>
      <c r="N78" s="1"/>
      <c r="O78" s="1"/>
      <c r="P78" s="1"/>
      <c r="Q78" s="1"/>
      <c r="R78" s="1"/>
    </row>
    <row r="79" spans="1:18" ht="15" customHeight="1">
      <c r="A79" s="93">
        <v>74</v>
      </c>
      <c r="B79" s="240"/>
      <c r="C79" s="315" t="s">
        <v>285</v>
      </c>
      <c r="D79" s="314"/>
      <c r="E79" s="399"/>
      <c r="F79" s="234"/>
      <c r="G79" s="234"/>
      <c r="H79" s="234"/>
      <c r="I79" s="234"/>
      <c r="J79" s="234"/>
      <c r="K79" s="234"/>
      <c r="L79" s="239"/>
    </row>
    <row r="80" spans="1:18" ht="15" customHeight="1">
      <c r="A80" s="93">
        <v>75</v>
      </c>
      <c r="B80" s="240"/>
      <c r="C80" s="315" t="s">
        <v>285</v>
      </c>
      <c r="D80" s="314"/>
      <c r="E80" s="399"/>
      <c r="F80" s="234"/>
      <c r="G80" s="234"/>
      <c r="H80" s="234"/>
      <c r="I80" s="234"/>
      <c r="J80" s="234"/>
      <c r="K80" s="234"/>
      <c r="L80" s="239"/>
    </row>
    <row r="81" spans="1:12" ht="15" customHeight="1">
      <c r="A81" s="93">
        <v>76</v>
      </c>
      <c r="B81" s="240"/>
      <c r="C81" s="315" t="s">
        <v>285</v>
      </c>
      <c r="D81" s="314"/>
      <c r="E81" s="399"/>
      <c r="F81" s="234"/>
      <c r="G81" s="234"/>
      <c r="H81" s="234"/>
      <c r="I81" s="234"/>
      <c r="J81" s="234"/>
      <c r="K81" s="234"/>
      <c r="L81" s="239"/>
    </row>
    <row r="82" spans="1:12" ht="15" customHeight="1">
      <c r="A82" s="93">
        <v>77</v>
      </c>
      <c r="B82" s="240"/>
      <c r="C82" s="315" t="s">
        <v>285</v>
      </c>
      <c r="D82" s="314"/>
      <c r="E82" s="399"/>
      <c r="F82" s="234"/>
      <c r="G82" s="234"/>
      <c r="H82" s="234"/>
      <c r="I82" s="234"/>
      <c r="J82" s="234"/>
      <c r="K82" s="234"/>
      <c r="L82" s="239"/>
    </row>
    <row r="83" spans="1:12" ht="15" customHeight="1">
      <c r="A83" s="93">
        <v>78</v>
      </c>
      <c r="B83" s="240"/>
      <c r="C83" s="315" t="s">
        <v>285</v>
      </c>
      <c r="D83" s="314"/>
      <c r="E83" s="399"/>
      <c r="F83" s="234"/>
      <c r="G83" s="234"/>
      <c r="H83" s="234"/>
      <c r="I83" s="234"/>
      <c r="J83" s="234"/>
      <c r="K83" s="234"/>
      <c r="L83" s="239"/>
    </row>
    <row r="84" spans="1:12" ht="15" customHeight="1">
      <c r="A84" s="93">
        <v>79</v>
      </c>
      <c r="B84" s="240"/>
      <c r="C84" s="315" t="s">
        <v>285</v>
      </c>
      <c r="D84" s="314"/>
      <c r="E84" s="399"/>
      <c r="F84" s="234"/>
      <c r="G84" s="234"/>
      <c r="H84" s="234"/>
      <c r="I84" s="234"/>
      <c r="J84" s="234"/>
      <c r="K84" s="234"/>
      <c r="L84" s="239"/>
    </row>
    <row r="85" spans="1:12" ht="15" customHeight="1">
      <c r="A85" s="93">
        <v>80</v>
      </c>
      <c r="B85" s="240"/>
      <c r="C85" s="315" t="s">
        <v>285</v>
      </c>
      <c r="D85" s="314"/>
      <c r="E85" s="399"/>
      <c r="F85" s="234"/>
      <c r="G85" s="234"/>
      <c r="H85" s="234"/>
      <c r="I85" s="234"/>
      <c r="J85" s="234"/>
      <c r="K85" s="234"/>
      <c r="L85" s="239"/>
    </row>
    <row r="86" spans="1:12" ht="15" customHeight="1">
      <c r="A86" s="93">
        <v>81</v>
      </c>
      <c r="B86" s="240"/>
      <c r="C86" s="315" t="s">
        <v>285</v>
      </c>
      <c r="D86" s="314"/>
      <c r="E86" s="399"/>
      <c r="F86" s="234"/>
      <c r="G86" s="234"/>
      <c r="H86" s="234"/>
      <c r="I86" s="234"/>
      <c r="J86" s="234"/>
      <c r="K86" s="234"/>
      <c r="L86" s="239"/>
    </row>
    <row r="87" spans="1:12" ht="15" customHeight="1">
      <c r="A87" s="93">
        <v>82</v>
      </c>
      <c r="B87" s="240"/>
      <c r="C87" s="315" t="s">
        <v>285</v>
      </c>
      <c r="D87" s="314"/>
      <c r="E87" s="399"/>
      <c r="F87" s="234"/>
      <c r="G87" s="234"/>
      <c r="H87" s="234"/>
      <c r="I87" s="234"/>
      <c r="J87" s="234"/>
      <c r="K87" s="234"/>
      <c r="L87" s="239"/>
    </row>
    <row r="88" spans="1:12" ht="15" customHeight="1">
      <c r="A88" s="93">
        <v>83</v>
      </c>
      <c r="B88" s="240"/>
      <c r="C88" s="315" t="s">
        <v>285</v>
      </c>
      <c r="D88" s="314"/>
      <c r="E88" s="399"/>
      <c r="F88" s="234"/>
      <c r="G88" s="234"/>
      <c r="H88" s="234"/>
      <c r="I88" s="234"/>
      <c r="J88" s="234"/>
      <c r="K88" s="234"/>
      <c r="L88" s="239"/>
    </row>
    <row r="89" spans="1:12" ht="15" customHeight="1">
      <c r="A89" s="93">
        <v>84</v>
      </c>
      <c r="B89" s="240"/>
      <c r="C89" s="315" t="s">
        <v>285</v>
      </c>
      <c r="D89" s="314"/>
      <c r="E89" s="399"/>
      <c r="F89" s="234"/>
      <c r="G89" s="234"/>
      <c r="H89" s="234"/>
      <c r="I89" s="234"/>
      <c r="J89" s="234"/>
      <c r="K89" s="234"/>
      <c r="L89" s="239"/>
    </row>
    <row r="90" spans="1:12" ht="15" customHeight="1">
      <c r="A90" s="93">
        <v>85</v>
      </c>
      <c r="B90" s="240"/>
      <c r="C90" s="315" t="s">
        <v>285</v>
      </c>
      <c r="D90" s="314"/>
      <c r="E90" s="399"/>
      <c r="F90" s="234"/>
      <c r="G90" s="234"/>
      <c r="H90" s="234"/>
      <c r="I90" s="234"/>
      <c r="J90" s="234"/>
      <c r="K90" s="234"/>
      <c r="L90" s="239"/>
    </row>
    <row r="91" spans="1:12" ht="15" customHeight="1">
      <c r="A91" s="93">
        <v>86</v>
      </c>
      <c r="B91" s="240"/>
      <c r="C91" s="315" t="s">
        <v>285</v>
      </c>
      <c r="D91" s="314"/>
      <c r="E91" s="399"/>
      <c r="F91" s="234"/>
      <c r="G91" s="234"/>
      <c r="H91" s="234"/>
      <c r="I91" s="234"/>
      <c r="J91" s="234"/>
      <c r="K91" s="234"/>
      <c r="L91" s="239"/>
    </row>
    <row r="92" spans="1:12" ht="15" customHeight="1">
      <c r="A92" s="93">
        <v>87</v>
      </c>
      <c r="B92" s="240"/>
      <c r="C92" s="315" t="s">
        <v>285</v>
      </c>
      <c r="D92" s="314"/>
      <c r="E92" s="399"/>
      <c r="F92" s="234"/>
      <c r="G92" s="234"/>
      <c r="H92" s="234"/>
      <c r="I92" s="234"/>
      <c r="J92" s="234"/>
      <c r="K92" s="234"/>
      <c r="L92" s="239"/>
    </row>
    <row r="93" spans="1:12" ht="15" customHeight="1">
      <c r="A93" s="93">
        <v>88</v>
      </c>
      <c r="B93" s="240"/>
      <c r="C93" s="315" t="s">
        <v>285</v>
      </c>
      <c r="D93" s="314"/>
      <c r="E93" s="399"/>
      <c r="F93" s="234"/>
      <c r="G93" s="234"/>
      <c r="H93" s="234"/>
      <c r="I93" s="234"/>
      <c r="J93" s="234"/>
      <c r="K93" s="234"/>
      <c r="L93" s="239"/>
    </row>
    <row r="94" spans="1:12" ht="15" customHeight="1">
      <c r="A94" s="93">
        <v>89</v>
      </c>
      <c r="B94" s="240"/>
      <c r="C94" s="315" t="s">
        <v>285</v>
      </c>
      <c r="D94" s="314"/>
      <c r="E94" s="399"/>
      <c r="F94" s="234"/>
      <c r="G94" s="234"/>
      <c r="H94" s="234"/>
      <c r="I94" s="234"/>
      <c r="J94" s="234"/>
      <c r="K94" s="234"/>
      <c r="L94" s="239"/>
    </row>
    <row r="95" spans="1:12" ht="15" customHeight="1">
      <c r="A95" s="93">
        <v>90</v>
      </c>
      <c r="B95" s="240"/>
      <c r="C95" s="315" t="s">
        <v>285</v>
      </c>
      <c r="D95" s="314"/>
      <c r="E95" s="399"/>
      <c r="F95" s="234"/>
      <c r="G95" s="234"/>
      <c r="H95" s="234"/>
      <c r="I95" s="234"/>
      <c r="J95" s="234"/>
      <c r="K95" s="234"/>
      <c r="L95" s="239"/>
    </row>
    <row r="96" spans="1:12" ht="15" customHeight="1">
      <c r="A96" s="93">
        <v>91</v>
      </c>
      <c r="B96" s="240"/>
      <c r="C96" s="315" t="s">
        <v>285</v>
      </c>
      <c r="D96" s="314"/>
      <c r="E96" s="399"/>
      <c r="F96" s="234"/>
      <c r="G96" s="234"/>
      <c r="H96" s="234"/>
      <c r="I96" s="234"/>
      <c r="J96" s="234"/>
      <c r="K96" s="234"/>
      <c r="L96" s="239"/>
    </row>
    <row r="97" spans="1:12" ht="15" customHeight="1">
      <c r="A97" s="93">
        <v>92</v>
      </c>
      <c r="B97" s="240"/>
      <c r="C97" s="315" t="s">
        <v>285</v>
      </c>
      <c r="D97" s="314"/>
      <c r="E97" s="399"/>
      <c r="F97" s="234"/>
      <c r="G97" s="234"/>
      <c r="H97" s="234"/>
      <c r="I97" s="234"/>
      <c r="J97" s="234"/>
      <c r="K97" s="234"/>
      <c r="L97" s="239"/>
    </row>
    <row r="98" spans="1:12" ht="15" customHeight="1">
      <c r="A98" s="93">
        <v>93</v>
      </c>
      <c r="B98" s="240"/>
      <c r="C98" s="315" t="s">
        <v>285</v>
      </c>
      <c r="D98" s="314"/>
      <c r="E98" s="399"/>
      <c r="F98" s="234"/>
      <c r="G98" s="234"/>
      <c r="H98" s="234"/>
      <c r="I98" s="234"/>
      <c r="J98" s="234"/>
      <c r="K98" s="234"/>
      <c r="L98" s="239"/>
    </row>
    <row r="99" spans="1:12" ht="15" customHeight="1">
      <c r="A99" s="93">
        <v>94</v>
      </c>
      <c r="B99" s="240"/>
      <c r="C99" s="315" t="s">
        <v>285</v>
      </c>
      <c r="D99" s="314"/>
      <c r="E99" s="399"/>
      <c r="F99" s="234"/>
      <c r="G99" s="234"/>
      <c r="H99" s="234"/>
      <c r="I99" s="234"/>
      <c r="J99" s="234"/>
      <c r="K99" s="234"/>
      <c r="L99" s="239"/>
    </row>
    <row r="100" spans="1:12" ht="15" customHeight="1">
      <c r="A100" s="93">
        <v>95</v>
      </c>
      <c r="B100" s="240"/>
      <c r="C100" s="315" t="s">
        <v>285</v>
      </c>
      <c r="D100" s="314"/>
      <c r="E100" s="399"/>
      <c r="F100" s="234"/>
      <c r="G100" s="234"/>
      <c r="H100" s="234"/>
      <c r="I100" s="234"/>
      <c r="J100" s="234"/>
      <c r="K100" s="234"/>
      <c r="L100" s="239"/>
    </row>
    <row r="101" spans="1:12" ht="15" customHeight="1">
      <c r="A101" s="93">
        <v>96</v>
      </c>
      <c r="B101" s="240"/>
      <c r="C101" s="315" t="s">
        <v>285</v>
      </c>
      <c r="D101" s="314"/>
      <c r="E101" s="399"/>
      <c r="F101" s="234"/>
      <c r="G101" s="234"/>
      <c r="H101" s="234"/>
      <c r="I101" s="234"/>
      <c r="J101" s="234"/>
      <c r="K101" s="234"/>
      <c r="L101" s="239"/>
    </row>
    <row r="102" spans="1:12" ht="15" customHeight="1">
      <c r="A102" s="93">
        <v>97</v>
      </c>
      <c r="B102" s="240"/>
      <c r="C102" s="315" t="s">
        <v>285</v>
      </c>
      <c r="D102" s="314"/>
      <c r="E102" s="399"/>
      <c r="F102" s="234"/>
      <c r="G102" s="234"/>
      <c r="H102" s="234"/>
      <c r="I102" s="234"/>
      <c r="J102" s="234"/>
      <c r="K102" s="234"/>
      <c r="L102" s="239"/>
    </row>
    <row r="103" spans="1:12" ht="15" customHeight="1">
      <c r="A103" s="93">
        <v>98</v>
      </c>
      <c r="B103" s="240"/>
      <c r="C103" s="315" t="s">
        <v>285</v>
      </c>
      <c r="D103" s="314"/>
      <c r="E103" s="399"/>
      <c r="F103" s="234"/>
      <c r="G103" s="234"/>
      <c r="H103" s="234"/>
      <c r="I103" s="234"/>
      <c r="J103" s="234"/>
      <c r="K103" s="234"/>
      <c r="L103" s="239"/>
    </row>
    <row r="104" spans="1:12" ht="15" customHeight="1">
      <c r="A104" s="93">
        <v>99</v>
      </c>
      <c r="B104" s="240"/>
      <c r="C104" s="315" t="s">
        <v>285</v>
      </c>
      <c r="D104" s="314"/>
      <c r="E104" s="399"/>
      <c r="F104" s="234"/>
      <c r="G104" s="234"/>
      <c r="H104" s="234"/>
      <c r="I104" s="234"/>
      <c r="J104" s="234"/>
      <c r="K104" s="234"/>
      <c r="L104" s="239"/>
    </row>
    <row r="105" spans="1:12" ht="15" customHeight="1">
      <c r="A105" s="93">
        <v>100</v>
      </c>
      <c r="B105" s="240"/>
      <c r="C105" s="315" t="s">
        <v>285</v>
      </c>
      <c r="D105" s="314"/>
      <c r="E105" s="399"/>
      <c r="F105" s="234"/>
      <c r="G105" s="234"/>
      <c r="H105" s="234"/>
      <c r="I105" s="234"/>
      <c r="J105" s="234"/>
      <c r="K105" s="234"/>
      <c r="L105" s="239"/>
    </row>
    <row r="106" spans="1:12" ht="15" customHeight="1">
      <c r="A106" s="93">
        <v>101</v>
      </c>
      <c r="B106" s="240"/>
      <c r="C106" s="315" t="s">
        <v>285</v>
      </c>
      <c r="D106" s="314"/>
      <c r="E106" s="399"/>
      <c r="F106" s="234"/>
      <c r="G106" s="234"/>
      <c r="H106" s="234"/>
      <c r="I106" s="234"/>
      <c r="J106" s="234"/>
      <c r="K106" s="234"/>
      <c r="L106" s="239"/>
    </row>
    <row r="107" spans="1:12" ht="15" customHeight="1">
      <c r="A107" s="93">
        <v>102</v>
      </c>
      <c r="B107" s="240"/>
      <c r="C107" s="315" t="s">
        <v>285</v>
      </c>
      <c r="D107" s="314"/>
      <c r="E107" s="399"/>
      <c r="F107" s="234"/>
      <c r="G107" s="234"/>
      <c r="H107" s="234"/>
      <c r="I107" s="234"/>
      <c r="J107" s="234"/>
      <c r="K107" s="234"/>
      <c r="L107" s="239"/>
    </row>
    <row r="108" spans="1:12" ht="15" customHeight="1">
      <c r="A108" s="93">
        <v>103</v>
      </c>
      <c r="B108" s="240"/>
      <c r="C108" s="315" t="s">
        <v>285</v>
      </c>
      <c r="D108" s="314"/>
      <c r="E108" s="399"/>
      <c r="F108" s="234"/>
      <c r="G108" s="234"/>
      <c r="H108" s="234"/>
      <c r="I108" s="234"/>
      <c r="J108" s="234"/>
      <c r="K108" s="234"/>
      <c r="L108" s="239"/>
    </row>
    <row r="109" spans="1:12" ht="15" customHeight="1">
      <c r="A109" s="93">
        <v>104</v>
      </c>
      <c r="B109" s="240"/>
      <c r="C109" s="315" t="s">
        <v>285</v>
      </c>
      <c r="D109" s="314"/>
      <c r="E109" s="399"/>
      <c r="F109" s="234"/>
      <c r="G109" s="234"/>
      <c r="H109" s="234"/>
      <c r="I109" s="234"/>
      <c r="J109" s="234"/>
      <c r="K109" s="234"/>
      <c r="L109" s="239"/>
    </row>
    <row r="110" spans="1:12" ht="15" customHeight="1">
      <c r="A110" s="93">
        <v>105</v>
      </c>
      <c r="B110" s="240"/>
      <c r="C110" s="315" t="s">
        <v>285</v>
      </c>
      <c r="D110" s="314"/>
      <c r="E110" s="399"/>
      <c r="F110" s="234"/>
      <c r="G110" s="234"/>
      <c r="H110" s="234"/>
      <c r="I110" s="234"/>
      <c r="J110" s="234"/>
      <c r="K110" s="234"/>
      <c r="L110" s="239"/>
    </row>
    <row r="111" spans="1:12" ht="15" customHeight="1">
      <c r="A111" s="93">
        <v>106</v>
      </c>
      <c r="B111" s="240"/>
      <c r="C111" s="315" t="s">
        <v>285</v>
      </c>
      <c r="D111" s="314"/>
      <c r="E111" s="399"/>
      <c r="F111" s="234"/>
      <c r="G111" s="234"/>
      <c r="H111" s="234"/>
      <c r="I111" s="234"/>
      <c r="J111" s="234"/>
      <c r="K111" s="234"/>
      <c r="L111" s="239"/>
    </row>
    <row r="112" spans="1:12" ht="15" customHeight="1">
      <c r="A112" s="93">
        <v>107</v>
      </c>
      <c r="B112" s="240"/>
      <c r="C112" s="315" t="s">
        <v>285</v>
      </c>
      <c r="D112" s="314"/>
      <c r="E112" s="399"/>
      <c r="F112" s="234"/>
      <c r="G112" s="234"/>
      <c r="H112" s="234"/>
      <c r="I112" s="234"/>
      <c r="J112" s="234"/>
      <c r="K112" s="234"/>
      <c r="L112" s="239"/>
    </row>
    <row r="113" spans="1:12" ht="15" customHeight="1">
      <c r="A113" s="93">
        <v>108</v>
      </c>
      <c r="B113" s="240"/>
      <c r="C113" s="315" t="s">
        <v>285</v>
      </c>
      <c r="D113" s="314"/>
      <c r="E113" s="399"/>
      <c r="F113" s="234"/>
      <c r="G113" s="234"/>
      <c r="H113" s="234"/>
      <c r="I113" s="234"/>
      <c r="J113" s="234"/>
      <c r="K113" s="234"/>
      <c r="L113" s="239"/>
    </row>
    <row r="114" spans="1:12" ht="15" customHeight="1">
      <c r="A114" s="93">
        <v>109</v>
      </c>
      <c r="B114" s="240"/>
      <c r="C114" s="315" t="s">
        <v>285</v>
      </c>
      <c r="D114" s="314"/>
      <c r="E114" s="399"/>
      <c r="F114" s="234"/>
      <c r="G114" s="234"/>
      <c r="H114" s="234"/>
      <c r="I114" s="234"/>
      <c r="J114" s="234"/>
      <c r="K114" s="234"/>
      <c r="L114" s="239"/>
    </row>
    <row r="115" spans="1:12" ht="15" customHeight="1">
      <c r="A115" s="93">
        <v>110</v>
      </c>
      <c r="B115" s="240"/>
      <c r="C115" s="315" t="s">
        <v>285</v>
      </c>
      <c r="D115" s="314"/>
      <c r="E115" s="399"/>
      <c r="F115" s="234"/>
      <c r="G115" s="234"/>
      <c r="H115" s="234"/>
      <c r="I115" s="234"/>
      <c r="J115" s="234"/>
      <c r="K115" s="234"/>
      <c r="L115" s="239"/>
    </row>
    <row r="116" spans="1:12" ht="15" customHeight="1">
      <c r="A116" s="93">
        <v>111</v>
      </c>
      <c r="B116" s="240"/>
      <c r="C116" s="315" t="s">
        <v>285</v>
      </c>
      <c r="D116" s="314"/>
      <c r="E116" s="399"/>
      <c r="F116" s="234"/>
      <c r="G116" s="234"/>
      <c r="H116" s="234"/>
      <c r="I116" s="234"/>
      <c r="J116" s="234"/>
      <c r="K116" s="234"/>
      <c r="L116" s="239"/>
    </row>
    <row r="117" spans="1:12" ht="15" customHeight="1">
      <c r="A117" s="93">
        <v>112</v>
      </c>
      <c r="B117" s="240"/>
      <c r="C117" s="315" t="s">
        <v>285</v>
      </c>
      <c r="D117" s="314"/>
      <c r="E117" s="399"/>
      <c r="F117" s="234"/>
      <c r="G117" s="234"/>
      <c r="H117" s="234"/>
      <c r="I117" s="234"/>
      <c r="J117" s="234"/>
      <c r="K117" s="234"/>
      <c r="L117" s="239"/>
    </row>
    <row r="118" spans="1:12" ht="15" customHeight="1">
      <c r="A118" s="93">
        <v>113</v>
      </c>
      <c r="B118" s="240"/>
      <c r="C118" s="315" t="s">
        <v>285</v>
      </c>
      <c r="D118" s="314"/>
      <c r="E118" s="399"/>
      <c r="F118" s="234"/>
      <c r="G118" s="234"/>
      <c r="H118" s="234"/>
      <c r="I118" s="234"/>
      <c r="J118" s="234"/>
      <c r="K118" s="234"/>
      <c r="L118" s="239"/>
    </row>
    <row r="119" spans="1:12" ht="15" customHeight="1">
      <c r="A119" s="93">
        <v>114</v>
      </c>
      <c r="B119" s="240"/>
      <c r="C119" s="315" t="s">
        <v>285</v>
      </c>
      <c r="D119" s="314"/>
      <c r="E119" s="399"/>
      <c r="F119" s="234"/>
      <c r="G119" s="234"/>
      <c r="H119" s="234"/>
      <c r="I119" s="234"/>
      <c r="J119" s="234"/>
      <c r="K119" s="234"/>
      <c r="L119" s="239"/>
    </row>
    <row r="120" spans="1:12" ht="15" customHeight="1">
      <c r="A120" s="93">
        <v>115</v>
      </c>
      <c r="B120" s="240"/>
      <c r="C120" s="315" t="s">
        <v>285</v>
      </c>
      <c r="D120" s="314"/>
      <c r="E120" s="399"/>
      <c r="F120" s="234"/>
      <c r="G120" s="234"/>
      <c r="H120" s="234"/>
      <c r="I120" s="234"/>
      <c r="J120" s="234"/>
      <c r="K120" s="234"/>
      <c r="L120" s="239"/>
    </row>
    <row r="121" spans="1:12" ht="15" customHeight="1">
      <c r="A121" s="93">
        <v>116</v>
      </c>
      <c r="B121" s="240"/>
      <c r="C121" s="315" t="s">
        <v>285</v>
      </c>
      <c r="D121" s="314"/>
      <c r="E121" s="399"/>
      <c r="F121" s="234"/>
      <c r="G121" s="234"/>
      <c r="H121" s="234"/>
      <c r="I121" s="234"/>
      <c r="J121" s="234"/>
      <c r="K121" s="234"/>
      <c r="L121" s="239"/>
    </row>
    <row r="122" spans="1:12" ht="15" customHeight="1">
      <c r="A122" s="93">
        <v>117</v>
      </c>
      <c r="B122" s="240"/>
      <c r="C122" s="315" t="s">
        <v>285</v>
      </c>
      <c r="D122" s="314"/>
      <c r="E122" s="399"/>
      <c r="F122" s="234"/>
      <c r="G122" s="234"/>
      <c r="H122" s="234"/>
      <c r="I122" s="234"/>
      <c r="J122" s="234"/>
      <c r="K122" s="234"/>
      <c r="L122" s="239"/>
    </row>
    <row r="123" spans="1:12" ht="15" customHeight="1">
      <c r="A123" s="93">
        <v>118</v>
      </c>
      <c r="B123" s="240"/>
      <c r="C123" s="315" t="s">
        <v>285</v>
      </c>
      <c r="D123" s="314"/>
      <c r="E123" s="399"/>
      <c r="F123" s="234"/>
      <c r="G123" s="234"/>
      <c r="H123" s="234"/>
      <c r="I123" s="234"/>
      <c r="J123" s="234"/>
      <c r="K123" s="234"/>
      <c r="L123" s="239"/>
    </row>
    <row r="124" spans="1:12" ht="15" customHeight="1">
      <c r="A124" s="93">
        <v>119</v>
      </c>
      <c r="B124" s="240"/>
      <c r="C124" s="315" t="s">
        <v>285</v>
      </c>
      <c r="D124" s="314"/>
      <c r="E124" s="399"/>
      <c r="F124" s="234"/>
      <c r="G124" s="234"/>
      <c r="H124" s="234"/>
      <c r="I124" s="234"/>
      <c r="J124" s="234"/>
      <c r="K124" s="234"/>
      <c r="L124" s="239"/>
    </row>
    <row r="125" spans="1:12" ht="15" customHeight="1">
      <c r="A125" s="93">
        <v>120</v>
      </c>
      <c r="B125" s="240"/>
      <c r="C125" s="315" t="s">
        <v>285</v>
      </c>
      <c r="D125" s="314"/>
      <c r="E125" s="399"/>
      <c r="F125" s="234"/>
      <c r="G125" s="234"/>
      <c r="H125" s="234"/>
      <c r="I125" s="234"/>
      <c r="J125" s="234"/>
      <c r="K125" s="234"/>
      <c r="L125" s="239"/>
    </row>
    <row r="126" spans="1:12" ht="15" customHeight="1">
      <c r="A126" s="93">
        <v>121</v>
      </c>
      <c r="B126" s="240"/>
      <c r="C126" s="315" t="s">
        <v>285</v>
      </c>
      <c r="D126" s="314"/>
      <c r="E126" s="399"/>
      <c r="F126" s="234"/>
      <c r="G126" s="234"/>
      <c r="H126" s="234"/>
      <c r="I126" s="234"/>
      <c r="J126" s="234"/>
      <c r="K126" s="234"/>
      <c r="L126" s="239"/>
    </row>
    <row r="127" spans="1:12" ht="15" customHeight="1">
      <c r="A127" s="93">
        <v>122</v>
      </c>
      <c r="B127" s="240"/>
      <c r="C127" s="315" t="s">
        <v>285</v>
      </c>
      <c r="D127" s="314"/>
      <c r="E127" s="399"/>
      <c r="F127" s="234"/>
      <c r="G127" s="234"/>
      <c r="H127" s="234"/>
      <c r="I127" s="234"/>
      <c r="J127" s="234"/>
      <c r="K127" s="234"/>
      <c r="L127" s="239"/>
    </row>
    <row r="128" spans="1:12" ht="15" customHeight="1">
      <c r="A128" s="93">
        <v>123</v>
      </c>
      <c r="B128" s="240"/>
      <c r="C128" s="315" t="s">
        <v>285</v>
      </c>
      <c r="D128" s="314"/>
      <c r="E128" s="399"/>
      <c r="F128" s="234"/>
      <c r="G128" s="234"/>
      <c r="H128" s="234"/>
      <c r="I128" s="234"/>
      <c r="J128" s="234"/>
      <c r="K128" s="234"/>
      <c r="L128" s="239"/>
    </row>
    <row r="129" spans="1:12" ht="15" customHeight="1">
      <c r="A129" s="93">
        <v>124</v>
      </c>
      <c r="B129" s="240"/>
      <c r="C129" s="315" t="s">
        <v>285</v>
      </c>
      <c r="D129" s="314"/>
      <c r="E129" s="399"/>
      <c r="F129" s="234"/>
      <c r="G129" s="234"/>
      <c r="H129" s="234"/>
      <c r="I129" s="234"/>
      <c r="J129" s="234"/>
      <c r="K129" s="234"/>
      <c r="L129" s="239"/>
    </row>
    <row r="130" spans="1:12" ht="15" customHeight="1">
      <c r="A130" s="93">
        <v>125</v>
      </c>
      <c r="B130" s="240"/>
      <c r="C130" s="315" t="s">
        <v>285</v>
      </c>
      <c r="D130" s="314"/>
      <c r="E130" s="399"/>
      <c r="F130" s="234"/>
      <c r="G130" s="234"/>
      <c r="H130" s="234"/>
      <c r="I130" s="234"/>
      <c r="J130" s="234"/>
      <c r="K130" s="234"/>
      <c r="L130" s="239"/>
    </row>
    <row r="131" spans="1:12" ht="15" customHeight="1">
      <c r="A131" s="93">
        <v>126</v>
      </c>
      <c r="B131" s="240"/>
      <c r="C131" s="315" t="s">
        <v>285</v>
      </c>
      <c r="D131" s="314"/>
      <c r="E131" s="399"/>
      <c r="F131" s="234"/>
      <c r="G131" s="234"/>
      <c r="H131" s="234"/>
      <c r="I131" s="234"/>
      <c r="J131" s="234"/>
      <c r="K131" s="234"/>
      <c r="L131" s="239"/>
    </row>
    <row r="132" spans="1:12" ht="15" customHeight="1">
      <c r="A132" s="93">
        <v>127</v>
      </c>
      <c r="B132" s="240"/>
      <c r="C132" s="315" t="s">
        <v>285</v>
      </c>
      <c r="D132" s="314"/>
      <c r="E132" s="399"/>
      <c r="F132" s="234"/>
      <c r="G132" s="234"/>
      <c r="H132" s="234"/>
      <c r="I132" s="234"/>
      <c r="J132" s="234"/>
      <c r="K132" s="234"/>
      <c r="L132" s="239"/>
    </row>
    <row r="133" spans="1:12" ht="15" customHeight="1">
      <c r="A133" s="93">
        <v>128</v>
      </c>
      <c r="B133" s="240"/>
      <c r="C133" s="315" t="s">
        <v>285</v>
      </c>
      <c r="D133" s="314"/>
      <c r="E133" s="399"/>
      <c r="F133" s="234"/>
      <c r="G133" s="234"/>
      <c r="H133" s="234"/>
      <c r="I133" s="234"/>
      <c r="J133" s="234"/>
      <c r="K133" s="234"/>
      <c r="L133" s="239"/>
    </row>
    <row r="134" spans="1:12" ht="15" customHeight="1">
      <c r="A134" s="93">
        <v>129</v>
      </c>
      <c r="B134" s="240"/>
      <c r="C134" s="315" t="s">
        <v>285</v>
      </c>
      <c r="D134" s="314"/>
      <c r="E134" s="399"/>
      <c r="F134" s="234"/>
      <c r="G134" s="234"/>
      <c r="H134" s="234"/>
      <c r="I134" s="234"/>
      <c r="J134" s="234"/>
      <c r="K134" s="234"/>
      <c r="L134" s="239"/>
    </row>
    <row r="135" spans="1:12" ht="15" customHeight="1">
      <c r="A135" s="93">
        <v>130</v>
      </c>
      <c r="B135" s="240"/>
      <c r="C135" s="315" t="s">
        <v>285</v>
      </c>
      <c r="D135" s="314"/>
      <c r="E135" s="399"/>
      <c r="F135" s="234"/>
      <c r="G135" s="234"/>
      <c r="H135" s="234"/>
      <c r="I135" s="234"/>
      <c r="J135" s="234"/>
      <c r="K135" s="234"/>
      <c r="L135" s="239"/>
    </row>
    <row r="136" spans="1:12" ht="15" customHeight="1">
      <c r="A136" s="93">
        <v>131</v>
      </c>
      <c r="B136" s="240"/>
      <c r="C136" s="315" t="s">
        <v>285</v>
      </c>
      <c r="D136" s="314"/>
      <c r="E136" s="399"/>
      <c r="F136" s="234"/>
      <c r="G136" s="234"/>
      <c r="H136" s="234"/>
      <c r="I136" s="234"/>
      <c r="J136" s="234"/>
      <c r="K136" s="234"/>
      <c r="L136" s="239"/>
    </row>
    <row r="137" spans="1:12" ht="15" customHeight="1">
      <c r="A137" s="93">
        <v>132</v>
      </c>
      <c r="B137" s="240"/>
      <c r="C137" s="315" t="s">
        <v>285</v>
      </c>
      <c r="D137" s="314"/>
      <c r="E137" s="399"/>
      <c r="F137" s="234"/>
      <c r="G137" s="234"/>
      <c r="H137" s="234"/>
      <c r="I137" s="234"/>
      <c r="J137" s="234"/>
      <c r="K137" s="234"/>
      <c r="L137" s="239"/>
    </row>
    <row r="138" spans="1:12" ht="15" customHeight="1">
      <c r="A138" s="93">
        <v>133</v>
      </c>
      <c r="B138" s="240"/>
      <c r="C138" s="315" t="s">
        <v>285</v>
      </c>
      <c r="D138" s="314"/>
      <c r="E138" s="399"/>
      <c r="F138" s="234"/>
      <c r="G138" s="234"/>
      <c r="H138" s="234"/>
      <c r="I138" s="234"/>
      <c r="J138" s="234"/>
      <c r="K138" s="234"/>
      <c r="L138" s="239"/>
    </row>
    <row r="139" spans="1:12" ht="15" customHeight="1">
      <c r="A139" s="93">
        <v>134</v>
      </c>
      <c r="B139" s="240"/>
      <c r="C139" s="315" t="s">
        <v>285</v>
      </c>
      <c r="D139" s="314"/>
      <c r="E139" s="399"/>
      <c r="F139" s="234"/>
      <c r="G139" s="234"/>
      <c r="H139" s="234"/>
      <c r="I139" s="234"/>
      <c r="J139" s="234"/>
      <c r="K139" s="234"/>
      <c r="L139" s="239"/>
    </row>
    <row r="140" spans="1:12" ht="15" customHeight="1">
      <c r="A140" s="93">
        <v>135</v>
      </c>
      <c r="B140" s="240"/>
      <c r="C140" s="315" t="s">
        <v>285</v>
      </c>
      <c r="D140" s="314"/>
      <c r="E140" s="399"/>
      <c r="F140" s="234"/>
      <c r="G140" s="234"/>
      <c r="H140" s="234"/>
      <c r="I140" s="234"/>
      <c r="J140" s="234"/>
      <c r="K140" s="234"/>
      <c r="L140" s="239"/>
    </row>
    <row r="141" spans="1:12" ht="15" customHeight="1">
      <c r="A141" s="93">
        <v>136</v>
      </c>
      <c r="B141" s="240"/>
      <c r="C141" s="315" t="s">
        <v>285</v>
      </c>
      <c r="D141" s="314"/>
      <c r="E141" s="399"/>
      <c r="F141" s="234"/>
      <c r="G141" s="234"/>
      <c r="H141" s="234"/>
      <c r="I141" s="234"/>
      <c r="J141" s="234"/>
      <c r="K141" s="234"/>
      <c r="L141" s="239"/>
    </row>
    <row r="142" spans="1:12" ht="15" customHeight="1">
      <c r="A142" s="93">
        <v>137</v>
      </c>
      <c r="B142" s="240"/>
      <c r="C142" s="315" t="s">
        <v>285</v>
      </c>
      <c r="D142" s="314"/>
      <c r="E142" s="399"/>
      <c r="F142" s="234"/>
      <c r="G142" s="234"/>
      <c r="H142" s="234"/>
      <c r="I142" s="234"/>
      <c r="J142" s="234"/>
      <c r="K142" s="234"/>
      <c r="L142" s="239"/>
    </row>
    <row r="143" spans="1:12" ht="15" customHeight="1">
      <c r="A143" s="93">
        <v>138</v>
      </c>
      <c r="B143" s="240"/>
      <c r="C143" s="315" t="s">
        <v>285</v>
      </c>
      <c r="D143" s="314"/>
      <c r="E143" s="399"/>
      <c r="F143" s="234"/>
      <c r="G143" s="234"/>
      <c r="H143" s="234"/>
      <c r="I143" s="234"/>
      <c r="J143" s="234"/>
      <c r="K143" s="234"/>
      <c r="L143" s="239"/>
    </row>
    <row r="144" spans="1:12" ht="15" customHeight="1">
      <c r="A144" s="93">
        <v>139</v>
      </c>
      <c r="B144" s="240"/>
      <c r="C144" s="315" t="s">
        <v>285</v>
      </c>
      <c r="D144" s="314"/>
      <c r="E144" s="399"/>
      <c r="F144" s="234"/>
      <c r="G144" s="234"/>
      <c r="H144" s="234"/>
      <c r="I144" s="234"/>
      <c r="J144" s="234"/>
      <c r="K144" s="234"/>
      <c r="L144" s="239"/>
    </row>
    <row r="145" spans="1:12" ht="15" customHeight="1">
      <c r="A145" s="93">
        <v>140</v>
      </c>
      <c r="B145" s="240"/>
      <c r="C145" s="315" t="s">
        <v>285</v>
      </c>
      <c r="D145" s="314"/>
      <c r="E145" s="399"/>
      <c r="F145" s="234"/>
      <c r="G145" s="234"/>
      <c r="H145" s="234"/>
      <c r="I145" s="234"/>
      <c r="J145" s="234"/>
      <c r="K145" s="234"/>
      <c r="L145" s="239"/>
    </row>
    <row r="146" spans="1:12" ht="15" customHeight="1">
      <c r="A146" s="93">
        <v>141</v>
      </c>
      <c r="B146" s="240"/>
      <c r="C146" s="315" t="s">
        <v>285</v>
      </c>
      <c r="D146" s="314"/>
      <c r="E146" s="399"/>
      <c r="F146" s="234"/>
      <c r="G146" s="234"/>
      <c r="H146" s="234"/>
      <c r="I146" s="234"/>
      <c r="J146" s="234"/>
      <c r="K146" s="234"/>
      <c r="L146" s="239"/>
    </row>
    <row r="147" spans="1:12" ht="15" customHeight="1">
      <c r="A147" s="93">
        <v>142</v>
      </c>
      <c r="B147" s="240"/>
      <c r="C147" s="315" t="s">
        <v>285</v>
      </c>
      <c r="D147" s="314"/>
      <c r="E147" s="399"/>
      <c r="F147" s="234"/>
      <c r="G147" s="234"/>
      <c r="H147" s="234"/>
      <c r="I147" s="234"/>
      <c r="J147" s="234"/>
      <c r="K147" s="234"/>
      <c r="L147" s="239"/>
    </row>
    <row r="148" spans="1:12" ht="15" customHeight="1">
      <c r="A148" s="93">
        <v>143</v>
      </c>
      <c r="B148" s="240"/>
      <c r="C148" s="315" t="s">
        <v>285</v>
      </c>
      <c r="D148" s="314"/>
      <c r="E148" s="399"/>
      <c r="F148" s="234"/>
      <c r="G148" s="234"/>
      <c r="H148" s="234"/>
      <c r="I148" s="234"/>
      <c r="J148" s="234"/>
      <c r="K148" s="234"/>
      <c r="L148" s="239"/>
    </row>
    <row r="149" spans="1:12" ht="15" customHeight="1">
      <c r="A149" s="93">
        <v>144</v>
      </c>
      <c r="B149" s="240"/>
      <c r="C149" s="315" t="s">
        <v>285</v>
      </c>
      <c r="D149" s="314"/>
      <c r="E149" s="399"/>
      <c r="F149" s="234"/>
      <c r="G149" s="234"/>
      <c r="H149" s="234"/>
      <c r="I149" s="234"/>
      <c r="J149" s="234"/>
      <c r="K149" s="234"/>
      <c r="L149" s="239"/>
    </row>
    <row r="150" spans="1:12" ht="15" customHeight="1">
      <c r="A150" s="93">
        <v>145</v>
      </c>
      <c r="B150" s="240"/>
      <c r="C150" s="315" t="s">
        <v>285</v>
      </c>
      <c r="D150" s="314"/>
      <c r="E150" s="399"/>
      <c r="F150" s="234"/>
      <c r="G150" s="234"/>
      <c r="H150" s="234"/>
      <c r="I150" s="234"/>
      <c r="J150" s="234"/>
      <c r="K150" s="234"/>
      <c r="L150" s="239"/>
    </row>
    <row r="151" spans="1:12" ht="15" customHeight="1">
      <c r="A151" s="93">
        <v>146</v>
      </c>
      <c r="B151" s="240"/>
      <c r="C151" s="315" t="s">
        <v>285</v>
      </c>
      <c r="D151" s="314"/>
      <c r="E151" s="399"/>
      <c r="F151" s="234"/>
      <c r="G151" s="234"/>
      <c r="H151" s="234"/>
      <c r="I151" s="234"/>
      <c r="J151" s="234"/>
      <c r="K151" s="234"/>
      <c r="L151" s="239"/>
    </row>
    <row r="152" spans="1:12" ht="15" customHeight="1">
      <c r="A152" s="93">
        <v>147</v>
      </c>
      <c r="B152" s="240"/>
      <c r="C152" s="315" t="s">
        <v>285</v>
      </c>
      <c r="D152" s="314"/>
      <c r="E152" s="399"/>
      <c r="F152" s="234"/>
      <c r="G152" s="234"/>
      <c r="H152" s="234"/>
      <c r="I152" s="234"/>
      <c r="J152" s="234"/>
      <c r="K152" s="234"/>
      <c r="L152" s="239"/>
    </row>
    <row r="153" spans="1:12" ht="15" customHeight="1">
      <c r="A153" s="93">
        <v>148</v>
      </c>
      <c r="B153" s="240"/>
      <c r="C153" s="315" t="s">
        <v>285</v>
      </c>
      <c r="D153" s="314"/>
      <c r="E153" s="399"/>
      <c r="F153" s="234"/>
      <c r="G153" s="234"/>
      <c r="H153" s="234"/>
      <c r="I153" s="234"/>
      <c r="J153" s="234"/>
      <c r="K153" s="234"/>
      <c r="L153" s="239"/>
    </row>
    <row r="154" spans="1:12" ht="15" customHeight="1">
      <c r="A154" s="93">
        <v>149</v>
      </c>
      <c r="B154" s="240"/>
      <c r="C154" s="315" t="s">
        <v>285</v>
      </c>
      <c r="D154" s="314"/>
      <c r="E154" s="399"/>
      <c r="F154" s="234"/>
      <c r="G154" s="234"/>
      <c r="H154" s="234"/>
      <c r="I154" s="234"/>
      <c r="J154" s="234"/>
      <c r="K154" s="234"/>
      <c r="L154" s="239"/>
    </row>
    <row r="155" spans="1:12" ht="15" customHeight="1">
      <c r="A155" s="93">
        <v>150</v>
      </c>
      <c r="B155" s="240"/>
      <c r="C155" s="315" t="s">
        <v>285</v>
      </c>
      <c r="D155" s="314"/>
      <c r="E155" s="399"/>
      <c r="F155" s="234"/>
      <c r="G155" s="234"/>
      <c r="H155" s="234"/>
      <c r="I155" s="234"/>
      <c r="J155" s="234"/>
      <c r="K155" s="234"/>
      <c r="L155" s="239"/>
    </row>
    <row r="156" spans="1:12" ht="15" customHeight="1">
      <c r="A156" s="93">
        <v>151</v>
      </c>
      <c r="B156" s="240"/>
      <c r="C156" s="315" t="s">
        <v>285</v>
      </c>
      <c r="D156" s="314"/>
      <c r="E156" s="399"/>
      <c r="F156" s="234"/>
      <c r="G156" s="234"/>
      <c r="H156" s="234"/>
      <c r="I156" s="234"/>
      <c r="J156" s="234"/>
      <c r="K156" s="234"/>
      <c r="L156" s="239"/>
    </row>
    <row r="157" spans="1:12" ht="15" customHeight="1">
      <c r="A157" s="93">
        <v>152</v>
      </c>
      <c r="B157" s="240"/>
      <c r="C157" s="315" t="s">
        <v>285</v>
      </c>
      <c r="D157" s="314"/>
      <c r="E157" s="399"/>
      <c r="F157" s="234"/>
      <c r="G157" s="234"/>
      <c r="H157" s="234"/>
      <c r="I157" s="234"/>
      <c r="J157" s="234"/>
      <c r="K157" s="234"/>
      <c r="L157" s="239"/>
    </row>
    <row r="158" spans="1:12" ht="15" customHeight="1">
      <c r="A158" s="93">
        <v>153</v>
      </c>
      <c r="B158" s="240"/>
      <c r="C158" s="315" t="s">
        <v>285</v>
      </c>
      <c r="D158" s="314"/>
      <c r="E158" s="399"/>
      <c r="F158" s="234"/>
      <c r="G158" s="234"/>
      <c r="H158" s="234"/>
      <c r="I158" s="234"/>
      <c r="J158" s="234"/>
      <c r="K158" s="234"/>
      <c r="L158" s="239"/>
    </row>
    <row r="159" spans="1:12" ht="15" customHeight="1">
      <c r="A159" s="93">
        <v>154</v>
      </c>
      <c r="B159" s="240"/>
      <c r="C159" s="315" t="s">
        <v>285</v>
      </c>
      <c r="D159" s="314"/>
      <c r="E159" s="399"/>
      <c r="F159" s="234"/>
      <c r="G159" s="234"/>
      <c r="H159" s="234"/>
      <c r="I159" s="234"/>
      <c r="J159" s="234"/>
      <c r="K159" s="234"/>
      <c r="L159" s="239"/>
    </row>
    <row r="160" spans="1:12" ht="15" customHeight="1">
      <c r="A160" s="93">
        <v>155</v>
      </c>
      <c r="B160" s="240"/>
      <c r="C160" s="315" t="s">
        <v>285</v>
      </c>
      <c r="D160" s="314"/>
      <c r="E160" s="399"/>
      <c r="F160" s="234"/>
      <c r="G160" s="234"/>
      <c r="H160" s="234"/>
      <c r="I160" s="234"/>
      <c r="J160" s="234"/>
      <c r="K160" s="234"/>
      <c r="L160" s="239"/>
    </row>
    <row r="161" spans="1:12" ht="15" customHeight="1">
      <c r="A161" s="93">
        <v>156</v>
      </c>
      <c r="B161" s="240"/>
      <c r="C161" s="315" t="s">
        <v>285</v>
      </c>
      <c r="D161" s="314"/>
      <c r="E161" s="399"/>
      <c r="F161" s="234"/>
      <c r="G161" s="234"/>
      <c r="H161" s="234"/>
      <c r="I161" s="234"/>
      <c r="J161" s="234"/>
      <c r="K161" s="234"/>
      <c r="L161" s="239"/>
    </row>
    <row r="162" spans="1:12" ht="15" customHeight="1">
      <c r="A162" s="93">
        <v>157</v>
      </c>
      <c r="B162" s="240"/>
      <c r="C162" s="315" t="s">
        <v>285</v>
      </c>
      <c r="D162" s="314"/>
      <c r="E162" s="399"/>
      <c r="F162" s="234"/>
      <c r="G162" s="234"/>
      <c r="H162" s="234"/>
      <c r="I162" s="234"/>
      <c r="J162" s="234"/>
      <c r="K162" s="234"/>
      <c r="L162" s="239"/>
    </row>
    <row r="163" spans="1:12" ht="15" customHeight="1">
      <c r="A163" s="93">
        <v>158</v>
      </c>
      <c r="B163" s="240"/>
      <c r="C163" s="315" t="s">
        <v>285</v>
      </c>
      <c r="D163" s="314"/>
      <c r="E163" s="399"/>
      <c r="F163" s="234"/>
      <c r="G163" s="234"/>
      <c r="H163" s="234"/>
      <c r="I163" s="234"/>
      <c r="J163" s="234"/>
      <c r="K163" s="234"/>
      <c r="L163" s="239"/>
    </row>
    <row r="164" spans="1:12" ht="15" customHeight="1">
      <c r="A164" s="93">
        <v>159</v>
      </c>
      <c r="B164" s="240"/>
      <c r="C164" s="315" t="s">
        <v>285</v>
      </c>
      <c r="D164" s="314"/>
      <c r="E164" s="399"/>
      <c r="F164" s="234"/>
      <c r="G164" s="234"/>
      <c r="H164" s="234"/>
      <c r="I164" s="234"/>
      <c r="J164" s="234"/>
      <c r="K164" s="234"/>
      <c r="L164" s="239"/>
    </row>
    <row r="165" spans="1:12" ht="15" customHeight="1">
      <c r="A165" s="93">
        <v>160</v>
      </c>
      <c r="B165" s="240"/>
      <c r="C165" s="315" t="s">
        <v>285</v>
      </c>
      <c r="D165" s="314"/>
      <c r="E165" s="399"/>
      <c r="F165" s="234"/>
      <c r="G165" s="234"/>
      <c r="H165" s="234"/>
      <c r="I165" s="234"/>
      <c r="J165" s="234"/>
      <c r="K165" s="234"/>
      <c r="L165" s="239"/>
    </row>
    <row r="166" spans="1:12" ht="15" customHeight="1">
      <c r="A166" s="93">
        <v>161</v>
      </c>
      <c r="B166" s="240"/>
      <c r="C166" s="315" t="s">
        <v>285</v>
      </c>
      <c r="D166" s="314"/>
      <c r="E166" s="399"/>
      <c r="F166" s="234"/>
      <c r="G166" s="234"/>
      <c r="H166" s="234"/>
      <c r="I166" s="234"/>
      <c r="J166" s="234"/>
      <c r="K166" s="234"/>
      <c r="L166" s="239"/>
    </row>
    <row r="167" spans="1:12" ht="15" customHeight="1">
      <c r="A167" s="93">
        <v>162</v>
      </c>
      <c r="B167" s="240"/>
      <c r="C167" s="315" t="s">
        <v>285</v>
      </c>
      <c r="D167" s="314"/>
      <c r="E167" s="399"/>
      <c r="F167" s="234"/>
      <c r="G167" s="234"/>
      <c r="H167" s="234"/>
      <c r="I167" s="234"/>
      <c r="J167" s="234"/>
      <c r="K167" s="234"/>
      <c r="L167" s="239"/>
    </row>
    <row r="168" spans="1:12" ht="15" customHeight="1">
      <c r="A168" s="93">
        <v>163</v>
      </c>
      <c r="B168" s="240"/>
      <c r="C168" s="315" t="s">
        <v>285</v>
      </c>
      <c r="D168" s="314"/>
      <c r="E168" s="399"/>
      <c r="F168" s="234"/>
      <c r="G168" s="234"/>
      <c r="H168" s="234"/>
      <c r="I168" s="234"/>
      <c r="J168" s="234"/>
      <c r="K168" s="234"/>
      <c r="L168" s="239"/>
    </row>
    <row r="169" spans="1:12" ht="15" customHeight="1">
      <c r="A169" s="93">
        <v>164</v>
      </c>
      <c r="B169" s="240"/>
      <c r="C169" s="315" t="s">
        <v>285</v>
      </c>
      <c r="D169" s="314"/>
      <c r="E169" s="399"/>
      <c r="F169" s="234"/>
      <c r="G169" s="234"/>
      <c r="H169" s="234"/>
      <c r="I169" s="234"/>
      <c r="J169" s="234"/>
      <c r="K169" s="234"/>
      <c r="L169" s="239"/>
    </row>
    <row r="170" spans="1:12" ht="15" customHeight="1">
      <c r="A170" s="93">
        <v>165</v>
      </c>
      <c r="B170" s="240"/>
      <c r="C170" s="315" t="s">
        <v>285</v>
      </c>
      <c r="D170" s="314"/>
      <c r="E170" s="399"/>
      <c r="F170" s="234"/>
      <c r="G170" s="234"/>
      <c r="H170" s="234"/>
      <c r="I170" s="234"/>
      <c r="J170" s="234"/>
      <c r="K170" s="234"/>
      <c r="L170" s="239"/>
    </row>
    <row r="171" spans="1:12" ht="15" customHeight="1">
      <c r="A171" s="93">
        <v>166</v>
      </c>
      <c r="B171" s="240"/>
      <c r="C171" s="315" t="s">
        <v>285</v>
      </c>
      <c r="D171" s="314"/>
      <c r="E171" s="399"/>
      <c r="F171" s="234"/>
      <c r="G171" s="234"/>
      <c r="H171" s="234"/>
      <c r="I171" s="234"/>
      <c r="J171" s="234"/>
      <c r="K171" s="234"/>
      <c r="L171" s="239"/>
    </row>
    <row r="172" spans="1:12" ht="15" customHeight="1">
      <c r="A172" s="93">
        <v>167</v>
      </c>
      <c r="B172" s="240"/>
      <c r="C172" s="315" t="s">
        <v>285</v>
      </c>
      <c r="D172" s="314"/>
      <c r="E172" s="399"/>
      <c r="F172" s="234"/>
      <c r="G172" s="234"/>
      <c r="H172" s="234"/>
      <c r="I172" s="234"/>
      <c r="J172" s="234"/>
      <c r="K172" s="234"/>
      <c r="L172" s="239"/>
    </row>
    <row r="173" spans="1:12" ht="15" customHeight="1">
      <c r="A173" s="93">
        <v>168</v>
      </c>
      <c r="B173" s="240"/>
      <c r="C173" s="315" t="s">
        <v>285</v>
      </c>
      <c r="D173" s="314"/>
      <c r="E173" s="399"/>
      <c r="F173" s="234"/>
      <c r="G173" s="234"/>
      <c r="H173" s="234"/>
      <c r="I173" s="234"/>
      <c r="J173" s="234"/>
      <c r="K173" s="234"/>
      <c r="L173" s="239"/>
    </row>
    <row r="174" spans="1:12" ht="15" customHeight="1">
      <c r="A174" s="93">
        <v>169</v>
      </c>
      <c r="B174" s="240"/>
      <c r="C174" s="315" t="s">
        <v>285</v>
      </c>
      <c r="D174" s="314"/>
      <c r="E174" s="399"/>
      <c r="F174" s="234"/>
      <c r="G174" s="234"/>
      <c r="H174" s="234"/>
      <c r="I174" s="234"/>
      <c r="J174" s="234"/>
      <c r="K174" s="234"/>
      <c r="L174" s="239"/>
    </row>
    <row r="175" spans="1:12" ht="15" customHeight="1">
      <c r="A175" s="93">
        <v>170</v>
      </c>
      <c r="B175" s="240"/>
      <c r="C175" s="315" t="s">
        <v>285</v>
      </c>
      <c r="D175" s="314"/>
      <c r="E175" s="399"/>
      <c r="F175" s="234"/>
      <c r="G175" s="234"/>
      <c r="H175" s="234"/>
      <c r="I175" s="234"/>
      <c r="J175" s="234"/>
      <c r="K175" s="234"/>
      <c r="L175" s="239"/>
    </row>
    <row r="176" spans="1:12" ht="15" customHeight="1">
      <c r="A176" s="93">
        <v>171</v>
      </c>
      <c r="B176" s="240"/>
      <c r="C176" s="315" t="s">
        <v>285</v>
      </c>
      <c r="D176" s="314"/>
      <c r="E176" s="399"/>
      <c r="F176" s="234"/>
      <c r="G176" s="234"/>
      <c r="H176" s="234"/>
      <c r="I176" s="234"/>
      <c r="J176" s="234"/>
      <c r="K176" s="234"/>
      <c r="L176" s="239"/>
    </row>
    <row r="177" spans="1:12" ht="15" customHeight="1">
      <c r="A177" s="93">
        <v>172</v>
      </c>
      <c r="B177" s="240"/>
      <c r="C177" s="315" t="s">
        <v>285</v>
      </c>
      <c r="D177" s="314"/>
      <c r="E177" s="399"/>
      <c r="F177" s="234"/>
      <c r="G177" s="234"/>
      <c r="H177" s="234"/>
      <c r="I177" s="234"/>
      <c r="J177" s="234"/>
      <c r="K177" s="234"/>
      <c r="L177" s="239"/>
    </row>
    <row r="178" spans="1:12" ht="15" customHeight="1">
      <c r="A178" s="93">
        <v>173</v>
      </c>
      <c r="B178" s="240"/>
      <c r="C178" s="315" t="s">
        <v>285</v>
      </c>
      <c r="D178" s="314"/>
      <c r="E178" s="399"/>
      <c r="F178" s="234"/>
      <c r="G178" s="234"/>
      <c r="H178" s="234"/>
      <c r="I178" s="234"/>
      <c r="J178" s="234"/>
      <c r="K178" s="234"/>
      <c r="L178" s="239"/>
    </row>
    <row r="179" spans="1:12" ht="15" customHeight="1">
      <c r="A179" s="93">
        <v>174</v>
      </c>
      <c r="B179" s="240"/>
      <c r="C179" s="315" t="s">
        <v>285</v>
      </c>
      <c r="D179" s="314"/>
      <c r="E179" s="399"/>
      <c r="F179" s="234"/>
      <c r="G179" s="234"/>
      <c r="H179" s="234"/>
      <c r="I179" s="234"/>
      <c r="J179" s="234"/>
      <c r="K179" s="234"/>
      <c r="L179" s="239"/>
    </row>
    <row r="180" spans="1:12" ht="15" customHeight="1">
      <c r="A180" s="93">
        <v>175</v>
      </c>
      <c r="B180" s="240"/>
      <c r="C180" s="315" t="s">
        <v>285</v>
      </c>
      <c r="D180" s="314"/>
      <c r="E180" s="399"/>
      <c r="F180" s="234"/>
      <c r="G180" s="234"/>
      <c r="H180" s="234"/>
      <c r="I180" s="234"/>
      <c r="J180" s="234"/>
      <c r="K180" s="234"/>
      <c r="L180" s="239"/>
    </row>
    <row r="181" spans="1:12" ht="15" customHeight="1">
      <c r="A181" s="93">
        <v>176</v>
      </c>
      <c r="B181" s="240"/>
      <c r="C181" s="315" t="s">
        <v>285</v>
      </c>
      <c r="D181" s="314"/>
      <c r="E181" s="399"/>
      <c r="F181" s="234"/>
      <c r="G181" s="234"/>
      <c r="H181" s="234"/>
      <c r="I181" s="234"/>
      <c r="J181" s="234"/>
      <c r="K181" s="234"/>
      <c r="L181" s="239"/>
    </row>
    <row r="182" spans="1:12" ht="15" customHeight="1">
      <c r="A182" s="93">
        <v>177</v>
      </c>
      <c r="B182" s="240"/>
      <c r="C182" s="315" t="s">
        <v>285</v>
      </c>
      <c r="D182" s="314"/>
      <c r="E182" s="399"/>
      <c r="F182" s="234"/>
      <c r="G182" s="234"/>
      <c r="H182" s="234"/>
      <c r="I182" s="234"/>
      <c r="J182" s="234"/>
      <c r="K182" s="234"/>
      <c r="L182" s="239"/>
    </row>
    <row r="183" spans="1:12" ht="15" customHeight="1">
      <c r="A183" s="93">
        <v>178</v>
      </c>
      <c r="B183" s="240"/>
      <c r="C183" s="315" t="s">
        <v>285</v>
      </c>
      <c r="D183" s="314"/>
      <c r="E183" s="399"/>
      <c r="F183" s="234"/>
      <c r="G183" s="234"/>
      <c r="H183" s="234"/>
      <c r="I183" s="234"/>
      <c r="J183" s="234"/>
      <c r="K183" s="234"/>
      <c r="L183" s="239"/>
    </row>
    <row r="184" spans="1:12" ht="15" customHeight="1">
      <c r="A184" s="93">
        <v>179</v>
      </c>
      <c r="B184" s="240"/>
      <c r="C184" s="315" t="s">
        <v>285</v>
      </c>
      <c r="D184" s="314"/>
      <c r="E184" s="399"/>
      <c r="F184" s="234"/>
      <c r="G184" s="234"/>
      <c r="H184" s="234"/>
      <c r="I184" s="234"/>
      <c r="J184" s="234"/>
      <c r="K184" s="234"/>
      <c r="L184" s="239"/>
    </row>
    <row r="185" spans="1:12" ht="15" customHeight="1">
      <c r="A185" s="93">
        <v>180</v>
      </c>
      <c r="B185" s="240"/>
      <c r="C185" s="315" t="s">
        <v>285</v>
      </c>
      <c r="D185" s="314"/>
      <c r="E185" s="399"/>
      <c r="F185" s="234"/>
      <c r="G185" s="234"/>
      <c r="H185" s="234"/>
      <c r="I185" s="234"/>
      <c r="J185" s="234"/>
      <c r="K185" s="234"/>
      <c r="L185" s="239"/>
    </row>
    <row r="186" spans="1:12" ht="15" customHeight="1">
      <c r="A186" s="93">
        <v>181</v>
      </c>
      <c r="B186" s="240"/>
      <c r="C186" s="315" t="s">
        <v>285</v>
      </c>
      <c r="D186" s="314"/>
      <c r="E186" s="399"/>
      <c r="F186" s="234"/>
      <c r="G186" s="234"/>
      <c r="H186" s="234"/>
      <c r="I186" s="234"/>
      <c r="J186" s="234"/>
      <c r="K186" s="234"/>
      <c r="L186" s="239"/>
    </row>
    <row r="187" spans="1:12" ht="15" customHeight="1">
      <c r="A187" s="93">
        <v>182</v>
      </c>
      <c r="B187" s="240"/>
      <c r="C187" s="315" t="s">
        <v>285</v>
      </c>
      <c r="D187" s="314"/>
      <c r="E187" s="399"/>
      <c r="F187" s="234"/>
      <c r="G187" s="234"/>
      <c r="H187" s="234"/>
      <c r="I187" s="234"/>
      <c r="J187" s="234"/>
      <c r="K187" s="234"/>
      <c r="L187" s="239"/>
    </row>
    <row r="188" spans="1:12" ht="15" customHeight="1">
      <c r="A188" s="93">
        <v>183</v>
      </c>
      <c r="B188" s="240"/>
      <c r="C188" s="315" t="s">
        <v>285</v>
      </c>
      <c r="D188" s="314"/>
      <c r="E188" s="399"/>
      <c r="F188" s="234"/>
      <c r="G188" s="234"/>
      <c r="H188" s="234"/>
      <c r="I188" s="234"/>
      <c r="J188" s="234"/>
      <c r="K188" s="234"/>
      <c r="L188" s="239"/>
    </row>
    <row r="189" spans="1:12" ht="15" customHeight="1">
      <c r="A189" s="93">
        <v>184</v>
      </c>
      <c r="B189" s="240"/>
      <c r="C189" s="315" t="s">
        <v>285</v>
      </c>
      <c r="D189" s="314"/>
      <c r="E189" s="399"/>
      <c r="F189" s="234"/>
      <c r="G189" s="234"/>
      <c r="H189" s="234"/>
      <c r="I189" s="234"/>
      <c r="J189" s="234"/>
      <c r="K189" s="234"/>
      <c r="L189" s="239"/>
    </row>
    <row r="190" spans="1:12" ht="15" customHeight="1">
      <c r="A190" s="93">
        <v>185</v>
      </c>
      <c r="B190" s="240"/>
      <c r="C190" s="315" t="s">
        <v>285</v>
      </c>
      <c r="D190" s="314"/>
      <c r="E190" s="399"/>
      <c r="F190" s="234"/>
      <c r="G190" s="234"/>
      <c r="H190" s="234"/>
      <c r="I190" s="234"/>
      <c r="J190" s="234"/>
      <c r="K190" s="234"/>
      <c r="L190" s="239"/>
    </row>
    <row r="191" spans="1:12" ht="15" customHeight="1">
      <c r="A191" s="93">
        <v>186</v>
      </c>
      <c r="B191" s="240"/>
      <c r="C191" s="315" t="s">
        <v>285</v>
      </c>
      <c r="D191" s="314"/>
      <c r="E191" s="399"/>
      <c r="F191" s="234"/>
      <c r="G191" s="234"/>
      <c r="H191" s="234"/>
      <c r="I191" s="234"/>
      <c r="J191" s="234"/>
      <c r="K191" s="234"/>
      <c r="L191" s="239"/>
    </row>
    <row r="192" spans="1:12" ht="15" customHeight="1">
      <c r="A192" s="93">
        <v>187</v>
      </c>
      <c r="B192" s="240"/>
      <c r="C192" s="315" t="s">
        <v>285</v>
      </c>
      <c r="D192" s="314"/>
      <c r="E192" s="399"/>
      <c r="F192" s="234"/>
      <c r="G192" s="234"/>
      <c r="H192" s="234"/>
      <c r="I192" s="234"/>
      <c r="J192" s="234"/>
      <c r="K192" s="234"/>
      <c r="L192" s="239"/>
    </row>
    <row r="193" spans="1:12" ht="15" customHeight="1">
      <c r="A193" s="93">
        <v>188</v>
      </c>
      <c r="B193" s="240"/>
      <c r="C193" s="315" t="s">
        <v>285</v>
      </c>
      <c r="D193" s="314"/>
      <c r="E193" s="399"/>
      <c r="F193" s="234"/>
      <c r="G193" s="234"/>
      <c r="H193" s="234"/>
      <c r="I193" s="234"/>
      <c r="J193" s="234"/>
      <c r="K193" s="234"/>
      <c r="L193" s="239"/>
    </row>
    <row r="194" spans="1:12" ht="15" customHeight="1">
      <c r="A194" s="93">
        <v>189</v>
      </c>
      <c r="B194" s="240"/>
      <c r="C194" s="315" t="s">
        <v>285</v>
      </c>
      <c r="D194" s="314"/>
      <c r="E194" s="399"/>
      <c r="F194" s="234"/>
      <c r="G194" s="234"/>
      <c r="H194" s="234"/>
      <c r="I194" s="234"/>
      <c r="J194" s="234"/>
      <c r="K194" s="234"/>
      <c r="L194" s="239"/>
    </row>
    <row r="195" spans="1:12" ht="15" customHeight="1">
      <c r="A195" s="93">
        <v>190</v>
      </c>
      <c r="B195" s="240"/>
      <c r="C195" s="315" t="s">
        <v>285</v>
      </c>
      <c r="D195" s="314"/>
      <c r="E195" s="399"/>
      <c r="F195" s="234"/>
      <c r="G195" s="234"/>
      <c r="H195" s="234"/>
      <c r="I195" s="234"/>
      <c r="J195" s="234"/>
      <c r="K195" s="234"/>
      <c r="L195" s="239"/>
    </row>
    <row r="196" spans="1:12" ht="15" customHeight="1">
      <c r="A196" s="93">
        <v>191</v>
      </c>
      <c r="B196" s="240"/>
      <c r="C196" s="315" t="s">
        <v>285</v>
      </c>
      <c r="D196" s="314"/>
      <c r="E196" s="399"/>
      <c r="F196" s="234"/>
      <c r="G196" s="234"/>
      <c r="H196" s="234"/>
      <c r="I196" s="234"/>
      <c r="J196" s="234"/>
      <c r="K196" s="234"/>
      <c r="L196" s="239"/>
    </row>
    <row r="197" spans="1:12" ht="15" customHeight="1">
      <c r="A197" s="93">
        <v>192</v>
      </c>
      <c r="B197" s="240"/>
      <c r="C197" s="315" t="s">
        <v>285</v>
      </c>
      <c r="D197" s="314"/>
      <c r="E197" s="399"/>
      <c r="F197" s="234"/>
      <c r="G197" s="234"/>
      <c r="H197" s="234"/>
      <c r="I197" s="234"/>
      <c r="J197" s="234"/>
      <c r="K197" s="234"/>
      <c r="L197" s="239"/>
    </row>
    <row r="198" spans="1:12" ht="15" customHeight="1">
      <c r="A198" s="93">
        <v>193</v>
      </c>
      <c r="B198" s="240"/>
      <c r="C198" s="315" t="s">
        <v>285</v>
      </c>
      <c r="D198" s="314"/>
      <c r="E198" s="399"/>
      <c r="F198" s="234"/>
      <c r="G198" s="234"/>
      <c r="H198" s="234"/>
      <c r="I198" s="234"/>
      <c r="J198" s="234"/>
      <c r="K198" s="234"/>
      <c r="L198" s="239"/>
    </row>
    <row r="199" spans="1:12" ht="15" customHeight="1">
      <c r="A199" s="93">
        <v>194</v>
      </c>
      <c r="B199" s="240"/>
      <c r="C199" s="315" t="s">
        <v>285</v>
      </c>
      <c r="D199" s="314"/>
      <c r="E199" s="399"/>
      <c r="F199" s="234"/>
      <c r="G199" s="234"/>
      <c r="H199" s="234"/>
      <c r="I199" s="234"/>
      <c r="J199" s="234"/>
      <c r="K199" s="234"/>
      <c r="L199" s="239"/>
    </row>
    <row r="200" spans="1:12" ht="15" customHeight="1">
      <c r="A200" s="93">
        <v>195</v>
      </c>
      <c r="B200" s="240"/>
      <c r="C200" s="315" t="s">
        <v>285</v>
      </c>
      <c r="D200" s="314"/>
      <c r="E200" s="399"/>
      <c r="F200" s="234"/>
      <c r="G200" s="234"/>
      <c r="H200" s="234"/>
      <c r="I200" s="234"/>
      <c r="J200" s="234"/>
      <c r="K200" s="234"/>
      <c r="L200" s="239"/>
    </row>
    <row r="201" spans="1:12" ht="15" customHeight="1">
      <c r="A201" s="93">
        <v>196</v>
      </c>
      <c r="B201" s="240"/>
      <c r="C201" s="315" t="s">
        <v>285</v>
      </c>
      <c r="D201" s="314"/>
      <c r="E201" s="399"/>
      <c r="F201" s="234"/>
      <c r="G201" s="234"/>
      <c r="H201" s="234"/>
      <c r="I201" s="234"/>
      <c r="J201" s="234"/>
      <c r="K201" s="234"/>
      <c r="L201" s="239"/>
    </row>
    <row r="202" spans="1:12" ht="15" customHeight="1">
      <c r="A202" s="93">
        <v>197</v>
      </c>
      <c r="B202" s="240"/>
      <c r="C202" s="315" t="s">
        <v>285</v>
      </c>
      <c r="D202" s="314"/>
      <c r="E202" s="399"/>
      <c r="F202" s="234"/>
      <c r="G202" s="234"/>
      <c r="H202" s="234"/>
      <c r="I202" s="234"/>
      <c r="J202" s="234"/>
      <c r="K202" s="234"/>
      <c r="L202" s="239"/>
    </row>
    <row r="203" spans="1:12" ht="15" customHeight="1">
      <c r="A203" s="93">
        <v>198</v>
      </c>
      <c r="B203" s="240"/>
      <c r="C203" s="315" t="s">
        <v>285</v>
      </c>
      <c r="D203" s="314"/>
      <c r="E203" s="399"/>
      <c r="F203" s="234"/>
      <c r="G203" s="234"/>
      <c r="H203" s="234"/>
      <c r="I203" s="234"/>
      <c r="J203" s="234"/>
      <c r="K203" s="234"/>
      <c r="L203" s="239"/>
    </row>
    <row r="204" spans="1:12" ht="15" customHeight="1">
      <c r="A204" s="93">
        <v>199</v>
      </c>
      <c r="B204" s="240"/>
      <c r="C204" s="315" t="s">
        <v>285</v>
      </c>
      <c r="D204" s="314"/>
      <c r="E204" s="399"/>
      <c r="F204" s="234"/>
      <c r="G204" s="234"/>
      <c r="H204" s="234"/>
      <c r="I204" s="234"/>
      <c r="J204" s="234"/>
      <c r="K204" s="234"/>
      <c r="L204" s="239"/>
    </row>
    <row r="205" spans="1:12" ht="15" customHeight="1">
      <c r="A205" s="93">
        <v>200</v>
      </c>
      <c r="B205" s="240"/>
      <c r="C205" s="327" t="s">
        <v>285</v>
      </c>
      <c r="D205" s="328"/>
      <c r="E205" s="399"/>
      <c r="F205" s="234"/>
      <c r="G205" s="234"/>
      <c r="H205" s="234"/>
      <c r="I205" s="234"/>
      <c r="J205" s="234"/>
      <c r="K205" s="234"/>
      <c r="L205" s="239"/>
    </row>
    <row r="211"/>
    <row r="212"/>
    <row r="213"/>
  </sheetData>
  <sheetProtection algorithmName="SHA-512" hashValue="B71JCtG5xhUWmM6V2iqF2phJH43+XC6xKU7Qk4QGge/wUrN9pfwEw4pTzJB87bIav/xDXkRlSFtNYPKvDhn2yg==" saltValue="YAOdnkoV6YXfc8A5g/BieA==" spinCount="100000" sheet="1" objects="1" scenarios="1" selectLockedCells="1"/>
  <protectedRanges>
    <protectedRange sqref="B6:E205" name="範囲1"/>
  </protectedRanges>
  <mergeCells count="3">
    <mergeCell ref="G5:J5"/>
    <mergeCell ref="A1:J1"/>
    <mergeCell ref="A2:J2"/>
  </mergeCells>
  <phoneticPr fontId="2"/>
  <dataValidations count="3">
    <dataValidation type="list" allowBlank="1" showInputMessage="1" showErrorMessage="1" prompt="他の演技者の「性別」からコピー＆ペースト可能です。" sqref="D6:D205" xr:uid="{00000000-0002-0000-0600-000000000000}">
      <formula1>"男, 女"</formula1>
    </dataValidation>
    <dataValidation imeMode="hiragana" allowBlank="1" showInputMessage="1" showErrorMessage="1" sqref="B6:B205" xr:uid="{8B4F3AAE-49ED-45E7-84F0-DB64C2000DE8}"/>
    <dataValidation type="list" imeMode="hiragana" allowBlank="1" showInputMessage="1" showErrorMessage="1" sqref="E6:E205" xr:uid="{E5D4274B-1577-4531-B69C-B9232CD649BF}">
      <formula1>"○"</formula1>
    </dataValidation>
  </dataValidations>
  <pageMargins left="0.70866141732283472" right="0.70866141732283472" top="0.74803149606299213" bottom="0.74803149606299213" header="0.31496062992125984" footer="0.31496062992125984"/>
  <pageSetup paperSize="9" scale="90" orientation="landscape" r:id="rId1"/>
  <extLst>
    <ext xmlns:x14="http://schemas.microsoft.com/office/spreadsheetml/2009/9/main" uri="{CCE6A557-97BC-4b89-ADB6-D9C93CAAB3DF}">
      <x14:dataValidations xmlns:xm="http://schemas.microsoft.com/office/excel/2006/main" count="1">
        <x14:dataValidation type="list" showInputMessage="1" showErrorMessage="1" prompt="他の演技者の「学年」からコピー＆ペースト可能です。" xr:uid="{00000000-0002-0000-0600-000001000000}">
          <x14:formula1>
            <xm:f>【更新用】イベント基本情報!$S$12:$S$32</xm:f>
          </x14:formula1>
          <xm:sqref>C6:C205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AR148"/>
  <sheetViews>
    <sheetView showGridLines="0" showRowColHeaders="0" showZeros="0" view="pageBreakPreview" zoomScaleSheetLayoutView="100" workbookViewId="0">
      <selection activeCell="AO1" sqref="AO1"/>
    </sheetView>
  </sheetViews>
  <sheetFormatPr defaultColWidth="0" defaultRowHeight="18.75" customHeight="1"/>
  <cols>
    <col min="1" max="40" width="2.5" style="15" customWidth="1"/>
    <col min="41" max="41" width="38" style="15" customWidth="1"/>
    <col min="42" max="42" width="12" style="15" hidden="1" customWidth="1"/>
    <col min="43" max="43" width="2.125" style="15" hidden="1" customWidth="1"/>
    <col min="44" max="44" width="21.5" style="15" hidden="1" customWidth="1"/>
    <col min="45" max="16384" width="9" style="15" hidden="1"/>
  </cols>
  <sheetData>
    <row r="1" spans="1:42" ht="36" customHeight="1">
      <c r="A1" s="503" t="str">
        <f>【更新用】イベント基本情報!B3&amp;CHAR(10)&amp;CHAR(13)&amp;【更新用】イベント基本情報!B4</f>
        <v>第27回全九州カラーガード・パーカッションコンテスト
_x000D_第9回カラーガード全国大会九州予選</v>
      </c>
      <c r="B1" s="503"/>
      <c r="C1" s="503"/>
      <c r="D1" s="503"/>
      <c r="E1" s="503"/>
      <c r="F1" s="503"/>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c r="AH1" s="503"/>
      <c r="AI1" s="503"/>
      <c r="AJ1" s="503"/>
      <c r="AK1" s="503"/>
      <c r="AL1" s="503"/>
      <c r="AM1" s="503"/>
      <c r="AN1" s="503"/>
      <c r="AO1" s="14"/>
      <c r="AP1" s="14"/>
    </row>
    <row r="2" spans="1:42" ht="36.75" customHeight="1">
      <c r="A2" s="504" t="s">
        <v>300</v>
      </c>
      <c r="B2" s="504"/>
      <c r="C2" s="504"/>
      <c r="D2" s="504"/>
      <c r="E2" s="504"/>
      <c r="F2" s="504"/>
      <c r="G2" s="504"/>
      <c r="H2" s="504"/>
      <c r="I2" s="504"/>
      <c r="J2" s="504"/>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c r="AM2" s="504"/>
      <c r="AN2" s="504"/>
      <c r="AO2" s="16"/>
    </row>
    <row r="3" spans="1:42" ht="19.149999999999999" customHeight="1" thickBot="1">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6"/>
    </row>
    <row r="4" spans="1:42" ht="19.149999999999999" customHeight="1">
      <c r="A4" s="505" t="s">
        <v>11</v>
      </c>
      <c r="B4" s="506"/>
      <c r="C4" s="506"/>
      <c r="D4" s="506"/>
      <c r="E4" s="506"/>
      <c r="F4" s="507"/>
      <c r="G4" s="550">
        <f>'1.【参加申込入力シート】'!K11</f>
        <v>0</v>
      </c>
      <c r="H4" s="551"/>
      <c r="I4" s="551"/>
      <c r="J4" s="551"/>
      <c r="K4" s="551"/>
      <c r="L4" s="551"/>
      <c r="M4" s="551"/>
      <c r="N4" s="551"/>
      <c r="O4" s="551"/>
      <c r="P4" s="551"/>
      <c r="Q4" s="551"/>
      <c r="R4" s="551"/>
      <c r="S4" s="551"/>
      <c r="T4" s="551"/>
      <c r="U4" s="551"/>
      <c r="V4" s="551"/>
      <c r="W4" s="551"/>
      <c r="X4" s="551"/>
      <c r="Y4" s="551"/>
      <c r="Z4" s="551"/>
      <c r="AA4" s="551"/>
      <c r="AB4" s="551"/>
      <c r="AC4" s="551"/>
      <c r="AD4" s="551"/>
      <c r="AE4" s="551"/>
      <c r="AF4" s="551"/>
      <c r="AG4" s="551"/>
      <c r="AH4" s="551"/>
      <c r="AI4" s="520" t="s">
        <v>254</v>
      </c>
      <c r="AJ4" s="506"/>
      <c r="AK4" s="506"/>
      <c r="AL4" s="506"/>
      <c r="AM4" s="506"/>
      <c r="AN4" s="556"/>
    </row>
    <row r="5" spans="1:42" ht="19.149999999999999" customHeight="1">
      <c r="A5" s="511" t="s">
        <v>444</v>
      </c>
      <c r="B5" s="512"/>
      <c r="C5" s="512"/>
      <c r="D5" s="512"/>
      <c r="E5" s="512"/>
      <c r="F5" s="513"/>
      <c r="G5" s="552">
        <f>'1.【参加申込入力シート】'!D11</f>
        <v>0</v>
      </c>
      <c r="H5" s="553"/>
      <c r="I5" s="553"/>
      <c r="J5" s="553"/>
      <c r="K5" s="553"/>
      <c r="L5" s="553"/>
      <c r="M5" s="553"/>
      <c r="N5" s="553"/>
      <c r="O5" s="553"/>
      <c r="P5" s="553"/>
      <c r="Q5" s="553"/>
      <c r="R5" s="553"/>
      <c r="S5" s="553"/>
      <c r="T5" s="553"/>
      <c r="U5" s="553"/>
      <c r="V5" s="553"/>
      <c r="W5" s="553"/>
      <c r="X5" s="553"/>
      <c r="Y5" s="553"/>
      <c r="Z5" s="553"/>
      <c r="AA5" s="553"/>
      <c r="AB5" s="553"/>
      <c r="AC5" s="553"/>
      <c r="AD5" s="553"/>
      <c r="AE5" s="553"/>
      <c r="AF5" s="553"/>
      <c r="AG5" s="553"/>
      <c r="AH5" s="553"/>
      <c r="AI5" s="557" t="str">
        <f>IF(COUNTIF('1.【参加申込入力シート】'!D10,"※*"),"",'1.【参加申込入力シート】'!D10)</f>
        <v/>
      </c>
      <c r="AJ5" s="558"/>
      <c r="AK5" s="558"/>
      <c r="AL5" s="558"/>
      <c r="AM5" s="558"/>
      <c r="AN5" s="559"/>
    </row>
    <row r="6" spans="1:42" ht="19.149999999999999" customHeight="1">
      <c r="A6" s="514"/>
      <c r="B6" s="515"/>
      <c r="C6" s="515"/>
      <c r="D6" s="515"/>
      <c r="E6" s="515"/>
      <c r="F6" s="516"/>
      <c r="G6" s="554"/>
      <c r="H6" s="555"/>
      <c r="I6" s="555"/>
      <c r="J6" s="555"/>
      <c r="K6" s="555"/>
      <c r="L6" s="555"/>
      <c r="M6" s="555"/>
      <c r="N6" s="555"/>
      <c r="O6" s="555"/>
      <c r="P6" s="555"/>
      <c r="Q6" s="555"/>
      <c r="R6" s="555"/>
      <c r="S6" s="555"/>
      <c r="T6" s="555"/>
      <c r="U6" s="555"/>
      <c r="V6" s="555"/>
      <c r="W6" s="555"/>
      <c r="X6" s="555"/>
      <c r="Y6" s="555"/>
      <c r="Z6" s="555"/>
      <c r="AA6" s="555"/>
      <c r="AB6" s="555"/>
      <c r="AC6" s="555"/>
      <c r="AD6" s="555"/>
      <c r="AE6" s="555"/>
      <c r="AF6" s="555"/>
      <c r="AG6" s="555"/>
      <c r="AH6" s="555"/>
      <c r="AI6" s="560"/>
      <c r="AJ6" s="561"/>
      <c r="AK6" s="561"/>
      <c r="AL6" s="561"/>
      <c r="AM6" s="561"/>
      <c r="AN6" s="562"/>
    </row>
    <row r="7" spans="1:42" ht="19.149999999999999" customHeight="1">
      <c r="A7" s="508" t="s">
        <v>11</v>
      </c>
      <c r="B7" s="509"/>
      <c r="C7" s="509"/>
      <c r="D7" s="509"/>
      <c r="E7" s="509"/>
      <c r="F7" s="510"/>
      <c r="G7" s="517">
        <f>'1.【参加申込入力シート】'!K16</f>
        <v>0</v>
      </c>
      <c r="H7" s="518"/>
      <c r="I7" s="518"/>
      <c r="J7" s="518"/>
      <c r="K7" s="518"/>
      <c r="L7" s="518"/>
      <c r="M7" s="518"/>
      <c r="N7" s="518"/>
      <c r="O7" s="518"/>
      <c r="P7" s="518"/>
      <c r="Q7" s="518"/>
      <c r="R7" s="518"/>
      <c r="S7" s="518"/>
      <c r="T7" s="518"/>
      <c r="U7" s="518"/>
      <c r="V7" s="518"/>
      <c r="W7" s="518"/>
      <c r="X7" s="518"/>
      <c r="Y7" s="518"/>
      <c r="Z7" s="518"/>
      <c r="AA7" s="518"/>
      <c r="AB7" s="518"/>
      <c r="AC7" s="518"/>
      <c r="AD7" s="518"/>
      <c r="AE7" s="518"/>
      <c r="AF7" s="518"/>
      <c r="AG7" s="518"/>
      <c r="AH7" s="518"/>
      <c r="AI7" s="518"/>
      <c r="AJ7" s="518"/>
      <c r="AK7" s="518"/>
      <c r="AL7" s="518"/>
      <c r="AM7" s="518"/>
      <c r="AN7" s="519"/>
    </row>
    <row r="8" spans="1:42" ht="19.149999999999999" customHeight="1">
      <c r="A8" s="566" t="s">
        <v>19</v>
      </c>
      <c r="B8" s="567"/>
      <c r="C8" s="567"/>
      <c r="D8" s="567"/>
      <c r="E8" s="567"/>
      <c r="F8" s="568"/>
      <c r="G8" s="23" t="s">
        <v>5</v>
      </c>
      <c r="H8" s="569" t="str">
        <f>DBCS('1.【参加申込入力シート】'!M15)</f>
        <v>－</v>
      </c>
      <c r="I8" s="569"/>
      <c r="J8" s="569"/>
      <c r="K8" s="569"/>
      <c r="L8" s="569"/>
      <c r="M8" s="569"/>
      <c r="N8" s="570"/>
      <c r="O8" s="570"/>
      <c r="P8" s="570"/>
      <c r="Q8" s="570"/>
      <c r="R8" s="570"/>
      <c r="S8" s="570"/>
      <c r="T8" s="570"/>
      <c r="U8" s="570"/>
      <c r="V8" s="570"/>
      <c r="W8" s="570"/>
      <c r="X8" s="570"/>
      <c r="Y8" s="570"/>
      <c r="Z8" s="570"/>
      <c r="AA8" s="570"/>
      <c r="AB8" s="570"/>
      <c r="AC8" s="570"/>
      <c r="AD8" s="570"/>
      <c r="AE8" s="570"/>
      <c r="AF8" s="570"/>
      <c r="AG8" s="570"/>
      <c r="AH8" s="570"/>
      <c r="AI8" s="570"/>
      <c r="AJ8" s="570"/>
      <c r="AK8" s="570"/>
      <c r="AL8" s="570"/>
      <c r="AM8" s="570"/>
      <c r="AN8" s="571"/>
    </row>
    <row r="9" spans="1:42" ht="19.149999999999999" customHeight="1">
      <c r="A9" s="511"/>
      <c r="B9" s="512"/>
      <c r="C9" s="512"/>
      <c r="D9" s="512"/>
      <c r="E9" s="512"/>
      <c r="F9" s="513"/>
      <c r="G9" s="563" t="str">
        <f>DBCS('1.【参加申込入力シート】'!D16)</f>
        <v/>
      </c>
      <c r="H9" s="564"/>
      <c r="I9" s="564"/>
      <c r="J9" s="564"/>
      <c r="K9" s="564"/>
      <c r="L9" s="564"/>
      <c r="M9" s="564"/>
      <c r="N9" s="564"/>
      <c r="O9" s="564"/>
      <c r="P9" s="564"/>
      <c r="Q9" s="564"/>
      <c r="R9" s="564"/>
      <c r="S9" s="564"/>
      <c r="T9" s="564"/>
      <c r="U9" s="564"/>
      <c r="V9" s="564"/>
      <c r="W9" s="564"/>
      <c r="X9" s="564"/>
      <c r="Y9" s="564"/>
      <c r="Z9" s="564"/>
      <c r="AA9" s="564"/>
      <c r="AB9" s="564"/>
      <c r="AC9" s="564"/>
      <c r="AD9" s="564"/>
      <c r="AE9" s="564"/>
      <c r="AF9" s="564"/>
      <c r="AG9" s="564"/>
      <c r="AH9" s="564"/>
      <c r="AI9" s="564"/>
      <c r="AJ9" s="564"/>
      <c r="AK9" s="564"/>
      <c r="AL9" s="564"/>
      <c r="AM9" s="564"/>
      <c r="AN9" s="565"/>
    </row>
    <row r="10" spans="1:42" ht="19.149999999999999" customHeight="1">
      <c r="A10" s="514"/>
      <c r="B10" s="515"/>
      <c r="C10" s="515"/>
      <c r="D10" s="515"/>
      <c r="E10" s="515"/>
      <c r="F10" s="516"/>
      <c r="G10" s="532" t="s">
        <v>9</v>
      </c>
      <c r="H10" s="533"/>
      <c r="I10" s="533"/>
      <c r="J10" s="534" t="str">
        <f>DBCS('1.【参加申込入力シート】'!M17)</f>
        <v>－－</v>
      </c>
      <c r="K10" s="534"/>
      <c r="L10" s="534"/>
      <c r="M10" s="534"/>
      <c r="N10" s="534"/>
      <c r="O10" s="534"/>
      <c r="P10" s="534"/>
      <c r="Q10" s="534"/>
      <c r="R10" s="534"/>
      <c r="S10" s="534"/>
      <c r="T10" s="534"/>
      <c r="U10" s="534"/>
      <c r="V10" s="534"/>
      <c r="W10" s="535"/>
      <c r="X10" s="669" t="s">
        <v>8</v>
      </c>
      <c r="Y10" s="669"/>
      <c r="Z10" s="669"/>
      <c r="AA10" s="534" t="str">
        <f>DBCS('1.【参加申込入力シート】'!M18)</f>
        <v>－－</v>
      </c>
      <c r="AB10" s="534"/>
      <c r="AC10" s="534"/>
      <c r="AD10" s="534"/>
      <c r="AE10" s="534"/>
      <c r="AF10" s="534"/>
      <c r="AG10" s="534"/>
      <c r="AH10" s="534"/>
      <c r="AI10" s="534"/>
      <c r="AJ10" s="534"/>
      <c r="AK10" s="534"/>
      <c r="AL10" s="534"/>
      <c r="AM10" s="534"/>
      <c r="AN10" s="670"/>
    </row>
    <row r="11" spans="1:42" ht="19.149999999999999" customHeight="1" thickBot="1">
      <c r="A11" s="521" t="s">
        <v>192</v>
      </c>
      <c r="B11" s="522"/>
      <c r="C11" s="522"/>
      <c r="D11" s="522"/>
      <c r="E11" s="522"/>
      <c r="F11" s="522"/>
      <c r="G11" s="529">
        <f>'1.【参加申込入力シート】'!D19</f>
        <v>0</v>
      </c>
      <c r="H11" s="530"/>
      <c r="I11" s="530"/>
      <c r="J11" s="530"/>
      <c r="K11" s="530"/>
      <c r="L11" s="530"/>
      <c r="M11" s="530"/>
      <c r="N11" s="530"/>
      <c r="O11" s="530"/>
      <c r="P11" s="530"/>
      <c r="Q11" s="530"/>
      <c r="R11" s="530"/>
      <c r="S11" s="530"/>
      <c r="T11" s="530"/>
      <c r="U11" s="530"/>
      <c r="V11" s="530"/>
      <c r="W11" s="531"/>
      <c r="X11" s="527" t="s">
        <v>435</v>
      </c>
      <c r="Y11" s="527"/>
      <c r="Z11" s="527"/>
      <c r="AA11" s="527"/>
      <c r="AB11" s="527"/>
      <c r="AC11" s="527"/>
      <c r="AD11" s="527"/>
      <c r="AE11" s="527"/>
      <c r="AF11" s="527"/>
      <c r="AG11" s="527"/>
      <c r="AH11" s="527"/>
      <c r="AI11" s="527"/>
      <c r="AJ11" s="527"/>
      <c r="AK11" s="527"/>
      <c r="AL11" s="527"/>
      <c r="AM11" s="527"/>
      <c r="AN11" s="528"/>
    </row>
    <row r="12" spans="1:42" ht="19.149999999999999" customHeight="1">
      <c r="A12" s="536" t="s">
        <v>420</v>
      </c>
      <c r="B12" s="537"/>
      <c r="C12" s="520" t="s">
        <v>20</v>
      </c>
      <c r="D12" s="506"/>
      <c r="E12" s="506"/>
      <c r="F12" s="507"/>
      <c r="G12" s="523">
        <f>'1.【参加申込入力シート】'!K20</f>
        <v>0</v>
      </c>
      <c r="H12" s="524"/>
      <c r="I12" s="524"/>
      <c r="J12" s="524"/>
      <c r="K12" s="524"/>
      <c r="L12" s="524"/>
      <c r="M12" s="524"/>
      <c r="N12" s="524"/>
      <c r="O12" s="525"/>
      <c r="P12" s="526" t="s">
        <v>0</v>
      </c>
      <c r="Q12" s="506"/>
      <c r="R12" s="507"/>
      <c r="S12" s="671" t="s">
        <v>18</v>
      </c>
      <c r="T12" s="600"/>
      <c r="U12" s="600"/>
      <c r="V12" s="661"/>
      <c r="W12" s="677" t="s">
        <v>9</v>
      </c>
      <c r="X12" s="678"/>
      <c r="Y12" s="678"/>
      <c r="Z12" s="678"/>
      <c r="AA12" s="678"/>
      <c r="AB12" s="678"/>
      <c r="AC12" s="679" t="str">
        <f>DBCS('1.【参加申込入力シート】'!M22)</f>
        <v>－－</v>
      </c>
      <c r="AD12" s="679"/>
      <c r="AE12" s="679"/>
      <c r="AF12" s="679"/>
      <c r="AG12" s="679"/>
      <c r="AH12" s="679"/>
      <c r="AI12" s="679"/>
      <c r="AJ12" s="679"/>
      <c r="AK12" s="679"/>
      <c r="AL12" s="679"/>
      <c r="AM12" s="679"/>
      <c r="AN12" s="680"/>
    </row>
    <row r="13" spans="1:42" ht="19.149999999999999" customHeight="1">
      <c r="A13" s="538"/>
      <c r="B13" s="539"/>
      <c r="C13" s="629" t="s">
        <v>1</v>
      </c>
      <c r="D13" s="567"/>
      <c r="E13" s="567"/>
      <c r="F13" s="568"/>
      <c r="G13" s="540">
        <f>'1.【参加申込入力シート】'!D20</f>
        <v>0</v>
      </c>
      <c r="H13" s="541"/>
      <c r="I13" s="541"/>
      <c r="J13" s="541"/>
      <c r="K13" s="541"/>
      <c r="L13" s="541"/>
      <c r="M13" s="541"/>
      <c r="N13" s="541"/>
      <c r="O13" s="542"/>
      <c r="P13" s="683" t="str">
        <f>IF(COUNTIF('1.【参加申込入力シート】'!D21,"※*"),"",'1.【参加申込入力シート】'!D21)</f>
        <v/>
      </c>
      <c r="Q13" s="684"/>
      <c r="R13" s="685"/>
      <c r="S13" s="512"/>
      <c r="T13" s="512"/>
      <c r="U13" s="512"/>
      <c r="V13" s="513"/>
      <c r="W13" s="675" t="s">
        <v>8</v>
      </c>
      <c r="X13" s="676"/>
      <c r="Y13" s="676"/>
      <c r="Z13" s="676"/>
      <c r="AA13" s="676"/>
      <c r="AB13" s="676"/>
      <c r="AC13" s="681" t="str">
        <f>DBCS('1.【参加申込入力シート】'!M23)</f>
        <v>－－</v>
      </c>
      <c r="AD13" s="681"/>
      <c r="AE13" s="681"/>
      <c r="AF13" s="681"/>
      <c r="AG13" s="681"/>
      <c r="AH13" s="681"/>
      <c r="AI13" s="681"/>
      <c r="AJ13" s="681"/>
      <c r="AK13" s="681"/>
      <c r="AL13" s="681"/>
      <c r="AM13" s="681"/>
      <c r="AN13" s="682"/>
    </row>
    <row r="14" spans="1:42" ht="19.149999999999999" customHeight="1" thickBot="1">
      <c r="A14" s="538"/>
      <c r="B14" s="539"/>
      <c r="C14" s="630"/>
      <c r="D14" s="515"/>
      <c r="E14" s="515"/>
      <c r="F14" s="516"/>
      <c r="G14" s="543"/>
      <c r="H14" s="544"/>
      <c r="I14" s="544"/>
      <c r="J14" s="544"/>
      <c r="K14" s="544"/>
      <c r="L14" s="544"/>
      <c r="M14" s="544"/>
      <c r="N14" s="544"/>
      <c r="O14" s="545"/>
      <c r="P14" s="686"/>
      <c r="Q14" s="687"/>
      <c r="R14" s="688"/>
      <c r="S14" s="512"/>
      <c r="T14" s="512"/>
      <c r="U14" s="512"/>
      <c r="V14" s="513"/>
      <c r="W14" s="631" t="s">
        <v>432</v>
      </c>
      <c r="X14" s="632"/>
      <c r="Y14" s="632"/>
      <c r="Z14" s="632"/>
      <c r="AA14" s="632"/>
      <c r="AB14" s="632"/>
      <c r="AC14" s="672" t="str">
        <f>DBCS('1.【参加申込入力シート】'!M24)</f>
        <v>－－</v>
      </c>
      <c r="AD14" s="673"/>
      <c r="AE14" s="673"/>
      <c r="AF14" s="673"/>
      <c r="AG14" s="673"/>
      <c r="AH14" s="673"/>
      <c r="AI14" s="673"/>
      <c r="AJ14" s="673"/>
      <c r="AK14" s="673"/>
      <c r="AL14" s="673"/>
      <c r="AM14" s="673"/>
      <c r="AN14" s="674"/>
    </row>
    <row r="15" spans="1:42" ht="19.149999999999999" customHeight="1">
      <c r="A15" s="660" t="s">
        <v>302</v>
      </c>
      <c r="B15" s="600"/>
      <c r="C15" s="600"/>
      <c r="D15" s="600"/>
      <c r="E15" s="600"/>
      <c r="F15" s="661"/>
      <c r="G15" s="318"/>
      <c r="H15" s="626" t="str">
        <f>IF(COUNTIF('1.【参加申込入力シート】'!D28,"※*"),"",'1.【参加申込入力シート】'!D28)</f>
        <v/>
      </c>
      <c r="I15" s="626"/>
      <c r="J15" s="626"/>
      <c r="K15" s="626"/>
      <c r="L15" s="626"/>
      <c r="M15" s="626"/>
      <c r="N15" s="626"/>
      <c r="O15" s="626"/>
      <c r="P15" s="626"/>
      <c r="Q15" s="626"/>
      <c r="R15" s="626"/>
      <c r="S15" s="626"/>
      <c r="T15" s="626"/>
      <c r="U15" s="626"/>
      <c r="V15" s="626"/>
      <c r="W15" s="626"/>
      <c r="X15" s="626"/>
      <c r="Y15" s="626"/>
      <c r="Z15" s="626"/>
      <c r="AA15" s="626"/>
      <c r="AB15" s="626"/>
      <c r="AC15" s="626"/>
      <c r="AD15" s="626"/>
      <c r="AE15" s="626"/>
      <c r="AF15" s="626"/>
      <c r="AG15" s="626"/>
      <c r="AH15" s="626"/>
      <c r="AI15" s="626"/>
      <c r="AJ15" s="626"/>
      <c r="AK15" s="626"/>
      <c r="AL15" s="626"/>
      <c r="AM15" s="626"/>
      <c r="AN15" s="255"/>
    </row>
    <row r="16" spans="1:42" ht="19.149999999999999" customHeight="1">
      <c r="A16" s="658"/>
      <c r="B16" s="512"/>
      <c r="C16" s="512"/>
      <c r="D16" s="512"/>
      <c r="E16" s="512"/>
      <c r="F16" s="513"/>
      <c r="G16" s="5"/>
      <c r="H16" s="627"/>
      <c r="I16" s="627"/>
      <c r="J16" s="627"/>
      <c r="K16" s="627"/>
      <c r="L16" s="627"/>
      <c r="M16" s="627"/>
      <c r="N16" s="627"/>
      <c r="O16" s="627"/>
      <c r="P16" s="627"/>
      <c r="Q16" s="627"/>
      <c r="R16" s="627"/>
      <c r="S16" s="627"/>
      <c r="T16" s="627"/>
      <c r="U16" s="627"/>
      <c r="V16" s="627"/>
      <c r="W16" s="627"/>
      <c r="X16" s="627"/>
      <c r="Y16" s="627"/>
      <c r="Z16" s="627"/>
      <c r="AA16" s="627"/>
      <c r="AB16" s="627"/>
      <c r="AC16" s="627"/>
      <c r="AD16" s="627"/>
      <c r="AE16" s="627"/>
      <c r="AF16" s="627"/>
      <c r="AG16" s="627"/>
      <c r="AH16" s="627"/>
      <c r="AI16" s="627"/>
      <c r="AJ16" s="627"/>
      <c r="AK16" s="627"/>
      <c r="AL16" s="627"/>
      <c r="AM16" s="627"/>
      <c r="AN16" s="134"/>
    </row>
    <row r="17" spans="1:42" ht="19.149999999999999" customHeight="1">
      <c r="A17" s="658"/>
      <c r="B17" s="512"/>
      <c r="C17" s="512"/>
      <c r="D17" s="512"/>
      <c r="E17" s="512"/>
      <c r="F17" s="513"/>
      <c r="G17" s="360"/>
      <c r="H17" s="360"/>
      <c r="I17" s="628" t="str">
        <f>IF(COUNTIF('1.【参加申込入力シート】'!D29,"※*"),"",'1.【参加申込入力シート】'!D29)</f>
        <v/>
      </c>
      <c r="J17" s="628"/>
      <c r="K17" s="628"/>
      <c r="L17" s="628"/>
      <c r="M17" s="628"/>
      <c r="N17" s="628"/>
      <c r="O17" s="628"/>
      <c r="P17" s="628"/>
      <c r="Q17" s="628"/>
      <c r="R17" s="628"/>
      <c r="S17" s="628"/>
      <c r="T17" s="628"/>
      <c r="U17" s="628"/>
      <c r="V17" s="628"/>
      <c r="W17" s="628"/>
      <c r="X17" s="628"/>
      <c r="Y17" s="628"/>
      <c r="Z17" s="628"/>
      <c r="AA17" s="628"/>
      <c r="AB17" s="628"/>
      <c r="AC17" s="628"/>
      <c r="AD17" s="628"/>
      <c r="AE17" s="628"/>
      <c r="AF17" s="628"/>
      <c r="AG17" s="628"/>
      <c r="AH17" s="628"/>
      <c r="AI17" s="628"/>
      <c r="AJ17" s="628"/>
      <c r="AK17" s="628"/>
      <c r="AL17" s="628"/>
      <c r="AM17" s="628"/>
      <c r="AN17" s="134"/>
    </row>
    <row r="18" spans="1:42" ht="19.149999999999999" customHeight="1">
      <c r="A18" s="658"/>
      <c r="B18" s="512"/>
      <c r="C18" s="512"/>
      <c r="D18" s="512"/>
      <c r="E18" s="512"/>
      <c r="F18" s="513"/>
      <c r="G18" s="5"/>
      <c r="H18" s="5"/>
      <c r="I18" s="5"/>
      <c r="J18" s="5"/>
      <c r="K18" s="5"/>
      <c r="L18" s="5"/>
      <c r="M18" s="5"/>
      <c r="N18" s="5"/>
      <c r="O18" s="5"/>
      <c r="P18" s="5"/>
      <c r="Q18" s="5"/>
      <c r="R18" s="5"/>
      <c r="S18" s="5"/>
      <c r="T18" s="369"/>
      <c r="U18" s="369"/>
      <c r="V18" s="369"/>
      <c r="W18" s="369"/>
      <c r="X18" s="369"/>
      <c r="Y18" s="369"/>
      <c r="Z18" s="369"/>
      <c r="AA18" s="369"/>
      <c r="AB18" s="369"/>
      <c r="AC18" s="369"/>
      <c r="AD18" s="369"/>
      <c r="AE18" s="369"/>
      <c r="AF18" s="369"/>
      <c r="AG18" s="369"/>
      <c r="AH18" s="369"/>
      <c r="AI18" s="5"/>
      <c r="AJ18" s="5"/>
      <c r="AK18" s="5"/>
      <c r="AL18" s="5"/>
      <c r="AM18" s="5"/>
      <c r="AN18" s="256"/>
    </row>
    <row r="19" spans="1:42" ht="19.149999999999999" customHeight="1">
      <c r="A19" s="658"/>
      <c r="B19" s="512"/>
      <c r="C19" s="512"/>
      <c r="D19" s="512"/>
      <c r="E19" s="512"/>
      <c r="F19" s="513"/>
      <c r="G19" s="360"/>
      <c r="H19" s="360"/>
      <c r="I19" s="360"/>
      <c r="J19" s="628" t="str">
        <f>IF(ISERR(SEARCH("全国大会九州予選",H15)),IF(ISERR(SEARCH("イン九州",H15)),"","編成　　"&amp;'1.【参加申込入力シート】'!D31),'1.【参加申込入力シート】'!D30)</f>
        <v/>
      </c>
      <c r="K19" s="628"/>
      <c r="L19" s="628"/>
      <c r="M19" s="628"/>
      <c r="N19" s="628"/>
      <c r="O19" s="628"/>
      <c r="P19" s="628"/>
      <c r="Q19" s="628"/>
      <c r="R19" s="628"/>
      <c r="S19" s="628"/>
      <c r="T19" s="628"/>
      <c r="U19" s="628"/>
      <c r="V19" s="628"/>
      <c r="W19" s="628"/>
      <c r="X19" s="628"/>
      <c r="Y19" s="628"/>
      <c r="Z19" s="628"/>
      <c r="AA19" s="628"/>
      <c r="AB19" s="628"/>
      <c r="AC19" s="628"/>
      <c r="AD19" s="628"/>
      <c r="AE19" s="628"/>
      <c r="AF19" s="628"/>
      <c r="AG19" s="628"/>
      <c r="AH19" s="628"/>
      <c r="AI19" s="628"/>
      <c r="AJ19" s="628"/>
      <c r="AK19" s="628"/>
      <c r="AL19" s="628"/>
      <c r="AM19" s="628"/>
      <c r="AN19" s="134"/>
    </row>
    <row r="20" spans="1:42" ht="19.149999999999999" customHeight="1" thickBot="1">
      <c r="A20" s="659"/>
      <c r="B20" s="653"/>
      <c r="C20" s="653"/>
      <c r="D20" s="653"/>
      <c r="E20" s="653"/>
      <c r="F20" s="662"/>
      <c r="G20" s="370"/>
      <c r="H20" s="370"/>
      <c r="I20" s="370"/>
      <c r="J20" s="370"/>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355"/>
      <c r="AI20" s="370"/>
      <c r="AJ20" s="370"/>
      <c r="AK20" s="370"/>
      <c r="AL20" s="370"/>
      <c r="AM20" s="370"/>
      <c r="AN20" s="371"/>
    </row>
    <row r="21" spans="1:42" ht="13.5" customHeight="1">
      <c r="A21" s="658" t="s">
        <v>392</v>
      </c>
      <c r="B21" s="512"/>
      <c r="C21" s="512"/>
      <c r="D21" s="512"/>
      <c r="E21" s="512"/>
      <c r="F21" s="512"/>
      <c r="G21" s="643" t="s">
        <v>393</v>
      </c>
      <c r="H21" s="600"/>
      <c r="I21" s="644"/>
      <c r="J21" s="714" t="str">
        <f>DBCS('1.【参加申込入力シート】'!D34)</f>
        <v/>
      </c>
      <c r="K21" s="578"/>
      <c r="L21" s="578"/>
      <c r="M21" s="578"/>
      <c r="N21" s="578"/>
      <c r="O21" s="600" t="s">
        <v>110</v>
      </c>
      <c r="P21" s="600"/>
      <c r="Q21" s="600"/>
      <c r="R21" s="600"/>
      <c r="S21" s="600"/>
      <c r="T21" s="600"/>
      <c r="U21" s="600"/>
      <c r="V21" s="663"/>
      <c r="W21" s="663"/>
      <c r="X21" s="663"/>
      <c r="Y21" s="600"/>
      <c r="Z21" s="600"/>
      <c r="AA21" s="600"/>
      <c r="AB21" s="600"/>
      <c r="AC21" s="600"/>
      <c r="AD21" s="600"/>
      <c r="AE21" s="600"/>
      <c r="AF21" s="600"/>
      <c r="AG21" s="578"/>
      <c r="AH21" s="578"/>
      <c r="AI21" s="578"/>
      <c r="AJ21" s="578"/>
      <c r="AK21" s="578"/>
      <c r="AL21" s="600"/>
      <c r="AM21" s="600"/>
      <c r="AN21" s="601"/>
    </row>
    <row r="22" spans="1:42" ht="13.5" customHeight="1">
      <c r="A22" s="658"/>
      <c r="B22" s="512"/>
      <c r="C22" s="512"/>
      <c r="D22" s="512"/>
      <c r="E22" s="512"/>
      <c r="F22" s="512"/>
      <c r="G22" s="645"/>
      <c r="H22" s="512"/>
      <c r="I22" s="646"/>
      <c r="J22" s="715"/>
      <c r="K22" s="603"/>
      <c r="L22" s="603"/>
      <c r="M22" s="603"/>
      <c r="N22" s="603"/>
      <c r="O22" s="512"/>
      <c r="P22" s="512"/>
      <c r="Q22" s="512"/>
      <c r="R22" s="512"/>
      <c r="S22" s="512"/>
      <c r="T22" s="512"/>
      <c r="U22" s="512"/>
      <c r="V22" s="664"/>
      <c r="W22" s="664"/>
      <c r="X22" s="664"/>
      <c r="Y22" s="512"/>
      <c r="Z22" s="512"/>
      <c r="AA22" s="512"/>
      <c r="AB22" s="512"/>
      <c r="AC22" s="512"/>
      <c r="AD22" s="512"/>
      <c r="AE22" s="512"/>
      <c r="AF22" s="512"/>
      <c r="AG22" s="603"/>
      <c r="AH22" s="603"/>
      <c r="AI22" s="603"/>
      <c r="AJ22" s="603"/>
      <c r="AK22" s="603"/>
      <c r="AL22" s="512"/>
      <c r="AM22" s="512"/>
      <c r="AN22" s="602"/>
    </row>
    <row r="23" spans="1:42" ht="13.5" customHeight="1">
      <c r="A23" s="658"/>
      <c r="B23" s="512"/>
      <c r="C23" s="512"/>
      <c r="D23" s="512"/>
      <c r="E23" s="512"/>
      <c r="F23" s="512"/>
      <c r="G23" s="630"/>
      <c r="H23" s="515"/>
      <c r="I23" s="647"/>
      <c r="J23" s="716"/>
      <c r="K23" s="717"/>
      <c r="L23" s="717"/>
      <c r="M23" s="717"/>
      <c r="N23" s="717"/>
      <c r="O23" s="515"/>
      <c r="P23" s="515"/>
      <c r="Q23" s="515"/>
      <c r="R23" s="400"/>
      <c r="S23" s="400"/>
      <c r="T23" s="400"/>
      <c r="U23" s="400"/>
      <c r="V23" s="400"/>
      <c r="W23" s="400"/>
      <c r="X23" s="400"/>
      <c r="Y23" s="400"/>
      <c r="Z23" s="400"/>
      <c r="AA23" s="400"/>
      <c r="AB23" s="400"/>
      <c r="AC23" s="400"/>
      <c r="AD23" s="400"/>
      <c r="AE23" s="400"/>
      <c r="AF23" s="400"/>
      <c r="AG23" s="400"/>
      <c r="AH23" s="400"/>
      <c r="AI23" s="400"/>
      <c r="AJ23" s="400"/>
      <c r="AK23" s="400"/>
      <c r="AL23" s="400"/>
      <c r="AM23" s="400"/>
      <c r="AN23" s="389"/>
    </row>
    <row r="24" spans="1:42" ht="19.149999999999999" customHeight="1">
      <c r="A24" s="658"/>
      <c r="B24" s="512"/>
      <c r="C24" s="512"/>
      <c r="D24" s="512"/>
      <c r="E24" s="512"/>
      <c r="F24" s="512"/>
      <c r="G24" s="712" t="s">
        <v>402</v>
      </c>
      <c r="H24" s="512"/>
      <c r="I24" s="512"/>
      <c r="J24" s="654" t="str">
        <f>DBCS('1.【参加申込入力シート】'!D36)</f>
        <v/>
      </c>
      <c r="K24" s="655"/>
      <c r="L24" s="655"/>
      <c r="M24" s="655"/>
      <c r="N24" s="655"/>
      <c r="O24" s="652" t="s">
        <v>110</v>
      </c>
      <c r="P24" s="652"/>
      <c r="Q24" s="652"/>
      <c r="R24" s="367"/>
      <c r="S24" s="648" t="str">
        <f>"（"&amp;DBCS(【更新用】イベント基本情報!$E$7)&amp;"名まで登録可能）　※登録引率者は実施規定参照"</f>
        <v>（１０名まで登録可能）　※登録引率者は実施規定参照</v>
      </c>
      <c r="T24" s="648"/>
      <c r="U24" s="648"/>
      <c r="V24" s="648"/>
      <c r="W24" s="648"/>
      <c r="X24" s="648"/>
      <c r="Y24" s="648"/>
      <c r="Z24" s="648"/>
      <c r="AA24" s="648"/>
      <c r="AB24" s="648"/>
      <c r="AC24" s="648"/>
      <c r="AD24" s="648"/>
      <c r="AE24" s="648"/>
      <c r="AF24" s="648"/>
      <c r="AG24" s="648"/>
      <c r="AH24" s="648"/>
      <c r="AI24" s="648"/>
      <c r="AJ24" s="648"/>
      <c r="AK24" s="648"/>
      <c r="AL24" s="648"/>
      <c r="AM24" s="648"/>
      <c r="AN24" s="649"/>
      <c r="AO24" s="5"/>
      <c r="AP24" s="256"/>
    </row>
    <row r="25" spans="1:42" ht="19.149999999999999" customHeight="1" thickBot="1">
      <c r="A25" s="659"/>
      <c r="B25" s="653"/>
      <c r="C25" s="653"/>
      <c r="D25" s="653"/>
      <c r="E25" s="653"/>
      <c r="F25" s="653"/>
      <c r="G25" s="713"/>
      <c r="H25" s="653"/>
      <c r="I25" s="653"/>
      <c r="J25" s="656"/>
      <c r="K25" s="657"/>
      <c r="L25" s="657"/>
      <c r="M25" s="657"/>
      <c r="N25" s="657"/>
      <c r="O25" s="653"/>
      <c r="P25" s="653"/>
      <c r="Q25" s="653"/>
      <c r="R25" s="368"/>
      <c r="S25" s="650"/>
      <c r="T25" s="650"/>
      <c r="U25" s="650"/>
      <c r="V25" s="650"/>
      <c r="W25" s="650"/>
      <c r="X25" s="650"/>
      <c r="Y25" s="650"/>
      <c r="Z25" s="650"/>
      <c r="AA25" s="650"/>
      <c r="AB25" s="650"/>
      <c r="AC25" s="650"/>
      <c r="AD25" s="650"/>
      <c r="AE25" s="650"/>
      <c r="AF25" s="650"/>
      <c r="AG25" s="650"/>
      <c r="AH25" s="650"/>
      <c r="AI25" s="650"/>
      <c r="AJ25" s="650"/>
      <c r="AK25" s="650"/>
      <c r="AL25" s="650"/>
      <c r="AM25" s="650"/>
      <c r="AN25" s="651"/>
      <c r="AO25" s="5"/>
      <c r="AP25" s="256"/>
    </row>
    <row r="26" spans="1:42" ht="19.149999999999999" customHeight="1">
      <c r="A26" s="620" t="s">
        <v>395</v>
      </c>
      <c r="B26" s="621"/>
      <c r="C26" s="621"/>
      <c r="D26" s="621"/>
      <c r="E26" s="621"/>
      <c r="F26" s="622"/>
      <c r="G26" s="665" t="str">
        <f>'1.【参加申込入力シート】'!D37</f>
        <v>※選択</v>
      </c>
      <c r="H26" s="665"/>
      <c r="I26" s="665"/>
      <c r="J26" s="665"/>
      <c r="K26" s="665"/>
      <c r="L26" s="665"/>
      <c r="M26" s="665"/>
      <c r="N26" s="666"/>
      <c r="O26" s="633" t="s">
        <v>552</v>
      </c>
      <c r="P26" s="634"/>
      <c r="Q26" s="634"/>
      <c r="R26" s="634"/>
      <c r="S26" s="634"/>
      <c r="T26" s="634"/>
      <c r="U26" s="634"/>
      <c r="V26" s="634"/>
      <c r="W26" s="634"/>
      <c r="X26" s="634"/>
      <c r="Y26" s="635"/>
      <c r="Z26" s="639" t="str">
        <f>IF(OR(LEFT('1.【参加申込入力シート】'!D32,1)="※",'1.【参加申込入力シート】'!D32=""),"－",'1.【参加申込入力シート】'!D32)</f>
        <v>－</v>
      </c>
      <c r="AA26" s="639"/>
      <c r="AB26" s="639"/>
      <c r="AC26" s="639"/>
      <c r="AD26" s="639"/>
      <c r="AE26" s="639"/>
      <c r="AF26" s="639"/>
      <c r="AG26" s="639"/>
      <c r="AH26" s="639"/>
      <c r="AI26" s="639"/>
      <c r="AJ26" s="639"/>
      <c r="AK26" s="639"/>
      <c r="AL26" s="639"/>
      <c r="AM26" s="639"/>
      <c r="AN26" s="640"/>
    </row>
    <row r="27" spans="1:42" ht="19.149999999999999" customHeight="1" thickBot="1">
      <c r="A27" s="623"/>
      <c r="B27" s="624"/>
      <c r="C27" s="624"/>
      <c r="D27" s="624"/>
      <c r="E27" s="624"/>
      <c r="F27" s="625"/>
      <c r="G27" s="667"/>
      <c r="H27" s="667"/>
      <c r="I27" s="667"/>
      <c r="J27" s="667"/>
      <c r="K27" s="667"/>
      <c r="L27" s="667"/>
      <c r="M27" s="667"/>
      <c r="N27" s="668"/>
      <c r="O27" s="636"/>
      <c r="P27" s="637"/>
      <c r="Q27" s="637"/>
      <c r="R27" s="637"/>
      <c r="S27" s="637"/>
      <c r="T27" s="637"/>
      <c r="U27" s="637"/>
      <c r="V27" s="637"/>
      <c r="W27" s="637"/>
      <c r="X27" s="637"/>
      <c r="Y27" s="638"/>
      <c r="Z27" s="641"/>
      <c r="AA27" s="641"/>
      <c r="AB27" s="641"/>
      <c r="AC27" s="641"/>
      <c r="AD27" s="641"/>
      <c r="AE27" s="641"/>
      <c r="AF27" s="641"/>
      <c r="AG27" s="641"/>
      <c r="AH27" s="641"/>
      <c r="AI27" s="641"/>
      <c r="AJ27" s="641"/>
      <c r="AK27" s="641"/>
      <c r="AL27" s="641"/>
      <c r="AM27" s="641"/>
      <c r="AN27" s="642"/>
    </row>
    <row r="28" spans="1:42" ht="15" customHeight="1">
      <c r="A28" s="617" t="s">
        <v>505</v>
      </c>
      <c r="B28" s="618"/>
      <c r="C28" s="618"/>
      <c r="D28" s="618"/>
      <c r="E28" s="618"/>
      <c r="F28" s="619"/>
      <c r="G28" s="590" t="s">
        <v>506</v>
      </c>
      <c r="H28" s="591"/>
      <c r="I28" s="591"/>
      <c r="J28" s="591"/>
      <c r="K28" s="591"/>
      <c r="L28" s="591"/>
      <c r="M28" s="591"/>
      <c r="N28" s="592"/>
      <c r="O28" s="580" t="str">
        <f>IF(OR(LEFT('1.【参加申込入力シート】'!D58,1)="※",'1.【参加申込入力シート】'!D58=""),"",'1.【参加申込入力シート】'!D58)</f>
        <v/>
      </c>
      <c r="P28" s="581"/>
      <c r="Q28" s="581"/>
      <c r="R28" s="581"/>
      <c r="S28" s="581"/>
      <c r="T28" s="581"/>
      <c r="U28" s="581"/>
      <c r="V28" s="581"/>
      <c r="W28" s="581"/>
      <c r="X28" s="581"/>
      <c r="Y28" s="581"/>
      <c r="Z28" s="581"/>
      <c r="AA28" s="581"/>
      <c r="AB28" s="581"/>
      <c r="AC28" s="581"/>
      <c r="AD28" s="581"/>
      <c r="AE28" s="582"/>
      <c r="AF28" s="720" t="str">
        <f>DBCS('1.【参加申込入力シート】'!H58)</f>
        <v/>
      </c>
      <c r="AG28" s="720"/>
      <c r="AH28" s="720"/>
      <c r="AI28" s="720"/>
      <c r="AJ28" s="720"/>
      <c r="AK28" s="720"/>
      <c r="AL28" s="546" t="str">
        <f>IF(ISBLANK('1.【参加申込入力シート】'!H58),"","台")</f>
        <v/>
      </c>
      <c r="AM28" s="546"/>
      <c r="AN28" s="547"/>
    </row>
    <row r="29" spans="1:42" ht="15" customHeight="1">
      <c r="A29" s="620"/>
      <c r="B29" s="621"/>
      <c r="C29" s="621"/>
      <c r="D29" s="621"/>
      <c r="E29" s="621"/>
      <c r="F29" s="622"/>
      <c r="G29" s="593"/>
      <c r="H29" s="594"/>
      <c r="I29" s="594"/>
      <c r="J29" s="594"/>
      <c r="K29" s="594"/>
      <c r="L29" s="594"/>
      <c r="M29" s="594"/>
      <c r="N29" s="595"/>
      <c r="O29" s="560"/>
      <c r="P29" s="561"/>
      <c r="Q29" s="561"/>
      <c r="R29" s="561"/>
      <c r="S29" s="561"/>
      <c r="T29" s="561"/>
      <c r="U29" s="561"/>
      <c r="V29" s="561"/>
      <c r="W29" s="561"/>
      <c r="X29" s="561"/>
      <c r="Y29" s="561"/>
      <c r="Z29" s="561"/>
      <c r="AA29" s="561"/>
      <c r="AB29" s="561"/>
      <c r="AC29" s="561"/>
      <c r="AD29" s="561"/>
      <c r="AE29" s="583"/>
      <c r="AF29" s="721"/>
      <c r="AG29" s="721"/>
      <c r="AH29" s="721"/>
      <c r="AI29" s="721"/>
      <c r="AJ29" s="721"/>
      <c r="AK29" s="721"/>
      <c r="AL29" s="548"/>
      <c r="AM29" s="548"/>
      <c r="AN29" s="549"/>
    </row>
    <row r="30" spans="1:42" ht="15" customHeight="1">
      <c r="A30" s="620"/>
      <c r="B30" s="621"/>
      <c r="C30" s="621"/>
      <c r="D30" s="621"/>
      <c r="E30" s="621"/>
      <c r="F30" s="622"/>
      <c r="G30" s="593"/>
      <c r="H30" s="594"/>
      <c r="I30" s="594"/>
      <c r="J30" s="594"/>
      <c r="K30" s="594"/>
      <c r="L30" s="594"/>
      <c r="M30" s="594"/>
      <c r="N30" s="595"/>
      <c r="O30" s="584" t="str">
        <f>IF(OR(LEFT('1.【参加申込入力シート】'!D59,1)="※",'1.【参加申込入力シート】'!D59=""),"",'1.【参加申込入力シート】'!D59)</f>
        <v/>
      </c>
      <c r="P30" s="585"/>
      <c r="Q30" s="585"/>
      <c r="R30" s="585"/>
      <c r="S30" s="585"/>
      <c r="T30" s="585"/>
      <c r="U30" s="585"/>
      <c r="V30" s="585"/>
      <c r="W30" s="585"/>
      <c r="X30" s="585"/>
      <c r="Y30" s="585"/>
      <c r="Z30" s="585"/>
      <c r="AA30" s="585"/>
      <c r="AB30" s="585"/>
      <c r="AC30" s="585"/>
      <c r="AD30" s="585"/>
      <c r="AE30" s="586"/>
      <c r="AF30" s="721" t="str">
        <f>DBCS('1.【参加申込入力シート】'!H59)</f>
        <v/>
      </c>
      <c r="AG30" s="721"/>
      <c r="AH30" s="721"/>
      <c r="AI30" s="721"/>
      <c r="AJ30" s="721"/>
      <c r="AK30" s="721"/>
      <c r="AL30" s="548" t="str">
        <f>IF(ISBLANK('1.【参加申込入力シート】'!H59),"","台")</f>
        <v/>
      </c>
      <c r="AM30" s="548"/>
      <c r="AN30" s="549"/>
    </row>
    <row r="31" spans="1:42" ht="15" customHeight="1">
      <c r="A31" s="620"/>
      <c r="B31" s="621"/>
      <c r="C31" s="621"/>
      <c r="D31" s="621"/>
      <c r="E31" s="621"/>
      <c r="F31" s="622"/>
      <c r="G31" s="593"/>
      <c r="H31" s="594"/>
      <c r="I31" s="594"/>
      <c r="J31" s="594"/>
      <c r="K31" s="594"/>
      <c r="L31" s="594"/>
      <c r="M31" s="594"/>
      <c r="N31" s="595"/>
      <c r="O31" s="560"/>
      <c r="P31" s="561"/>
      <c r="Q31" s="561"/>
      <c r="R31" s="561"/>
      <c r="S31" s="561"/>
      <c r="T31" s="561"/>
      <c r="U31" s="561"/>
      <c r="V31" s="561"/>
      <c r="W31" s="561"/>
      <c r="X31" s="561"/>
      <c r="Y31" s="561"/>
      <c r="Z31" s="561"/>
      <c r="AA31" s="561"/>
      <c r="AB31" s="561"/>
      <c r="AC31" s="561"/>
      <c r="AD31" s="561"/>
      <c r="AE31" s="583"/>
      <c r="AF31" s="721"/>
      <c r="AG31" s="721"/>
      <c r="AH31" s="721"/>
      <c r="AI31" s="721"/>
      <c r="AJ31" s="721"/>
      <c r="AK31" s="721"/>
      <c r="AL31" s="548"/>
      <c r="AM31" s="548"/>
      <c r="AN31" s="549"/>
    </row>
    <row r="32" spans="1:42" ht="15" customHeight="1">
      <c r="A32" s="620"/>
      <c r="B32" s="621"/>
      <c r="C32" s="621"/>
      <c r="D32" s="621"/>
      <c r="E32" s="621"/>
      <c r="F32" s="622"/>
      <c r="G32" s="593"/>
      <c r="H32" s="594"/>
      <c r="I32" s="594"/>
      <c r="J32" s="594"/>
      <c r="K32" s="594"/>
      <c r="L32" s="594"/>
      <c r="M32" s="594"/>
      <c r="N32" s="595"/>
      <c r="O32" s="584" t="str">
        <f>IF(OR(LEFT('1.【参加申込入力シート】'!D60,1)="※",'1.【参加申込入力シート】'!D60=""),"",'1.【参加申込入力シート】'!D60)</f>
        <v/>
      </c>
      <c r="P32" s="585"/>
      <c r="Q32" s="585"/>
      <c r="R32" s="585"/>
      <c r="S32" s="585"/>
      <c r="T32" s="585"/>
      <c r="U32" s="585"/>
      <c r="V32" s="585"/>
      <c r="W32" s="585"/>
      <c r="X32" s="585"/>
      <c r="Y32" s="585"/>
      <c r="Z32" s="585"/>
      <c r="AA32" s="585"/>
      <c r="AB32" s="585"/>
      <c r="AC32" s="585"/>
      <c r="AD32" s="585"/>
      <c r="AE32" s="586"/>
      <c r="AF32" s="721" t="str">
        <f>DBCS('1.【参加申込入力シート】'!H60)</f>
        <v/>
      </c>
      <c r="AG32" s="721"/>
      <c r="AH32" s="721"/>
      <c r="AI32" s="721"/>
      <c r="AJ32" s="721"/>
      <c r="AK32" s="721"/>
      <c r="AL32" s="548" t="str">
        <f>IF(ISBLANK('1.【参加申込入力シート】'!H60),"","台")</f>
        <v/>
      </c>
      <c r="AM32" s="548"/>
      <c r="AN32" s="549"/>
    </row>
    <row r="33" spans="1:40" ht="15" customHeight="1">
      <c r="A33" s="620"/>
      <c r="B33" s="621"/>
      <c r="C33" s="621"/>
      <c r="D33" s="621"/>
      <c r="E33" s="621"/>
      <c r="F33" s="622"/>
      <c r="G33" s="593"/>
      <c r="H33" s="594"/>
      <c r="I33" s="594"/>
      <c r="J33" s="594"/>
      <c r="K33" s="594"/>
      <c r="L33" s="594"/>
      <c r="M33" s="594"/>
      <c r="N33" s="595"/>
      <c r="O33" s="560"/>
      <c r="P33" s="561"/>
      <c r="Q33" s="561"/>
      <c r="R33" s="561"/>
      <c r="S33" s="561"/>
      <c r="T33" s="561"/>
      <c r="U33" s="561"/>
      <c r="V33" s="561"/>
      <c r="W33" s="561"/>
      <c r="X33" s="561"/>
      <c r="Y33" s="561"/>
      <c r="Z33" s="561"/>
      <c r="AA33" s="561"/>
      <c r="AB33" s="561"/>
      <c r="AC33" s="561"/>
      <c r="AD33" s="561"/>
      <c r="AE33" s="583"/>
      <c r="AF33" s="721"/>
      <c r="AG33" s="721"/>
      <c r="AH33" s="721"/>
      <c r="AI33" s="721"/>
      <c r="AJ33" s="721"/>
      <c r="AK33" s="721"/>
      <c r="AL33" s="548"/>
      <c r="AM33" s="548"/>
      <c r="AN33" s="549"/>
    </row>
    <row r="34" spans="1:40" ht="15" customHeight="1">
      <c r="A34" s="620"/>
      <c r="B34" s="621"/>
      <c r="C34" s="621"/>
      <c r="D34" s="621"/>
      <c r="E34" s="621"/>
      <c r="F34" s="622"/>
      <c r="G34" s="596" t="s">
        <v>507</v>
      </c>
      <c r="H34" s="594"/>
      <c r="I34" s="594"/>
      <c r="J34" s="594"/>
      <c r="K34" s="594"/>
      <c r="L34" s="594"/>
      <c r="M34" s="594"/>
      <c r="N34" s="595"/>
      <c r="O34" s="584" t="str">
        <f>IF(OR(LEFT('1.【参加申込入力シート】'!D61,1)="※",'1.【参加申込入力シート】'!D61=""),"",'1.【参加申込入力シート】'!D61)</f>
        <v/>
      </c>
      <c r="P34" s="585"/>
      <c r="Q34" s="585"/>
      <c r="R34" s="585"/>
      <c r="S34" s="585"/>
      <c r="T34" s="585"/>
      <c r="U34" s="585"/>
      <c r="V34" s="585"/>
      <c r="W34" s="585"/>
      <c r="X34" s="585"/>
      <c r="Y34" s="585"/>
      <c r="Z34" s="585"/>
      <c r="AA34" s="585"/>
      <c r="AB34" s="585"/>
      <c r="AC34" s="585"/>
      <c r="AD34" s="585"/>
      <c r="AE34" s="586"/>
      <c r="AF34" s="721" t="str">
        <f>DBCS('1.【参加申込入力シート】'!H61)</f>
        <v/>
      </c>
      <c r="AG34" s="721"/>
      <c r="AH34" s="721"/>
      <c r="AI34" s="721"/>
      <c r="AJ34" s="721"/>
      <c r="AK34" s="721"/>
      <c r="AL34" s="548" t="str">
        <f>IF(ISBLANK('1.【参加申込入力シート】'!H61),"","台")</f>
        <v/>
      </c>
      <c r="AM34" s="548"/>
      <c r="AN34" s="549"/>
    </row>
    <row r="35" spans="1:40" ht="15" customHeight="1">
      <c r="A35" s="620"/>
      <c r="B35" s="621"/>
      <c r="C35" s="621"/>
      <c r="D35" s="621"/>
      <c r="E35" s="621"/>
      <c r="F35" s="622"/>
      <c r="G35" s="593"/>
      <c r="H35" s="594"/>
      <c r="I35" s="594"/>
      <c r="J35" s="594"/>
      <c r="K35" s="594"/>
      <c r="L35" s="594"/>
      <c r="M35" s="594"/>
      <c r="N35" s="595"/>
      <c r="O35" s="560"/>
      <c r="P35" s="561"/>
      <c r="Q35" s="561"/>
      <c r="R35" s="561"/>
      <c r="S35" s="561"/>
      <c r="T35" s="561"/>
      <c r="U35" s="561"/>
      <c r="V35" s="561"/>
      <c r="W35" s="561"/>
      <c r="X35" s="561"/>
      <c r="Y35" s="561"/>
      <c r="Z35" s="561"/>
      <c r="AA35" s="561"/>
      <c r="AB35" s="561"/>
      <c r="AC35" s="561"/>
      <c r="AD35" s="561"/>
      <c r="AE35" s="583"/>
      <c r="AF35" s="721"/>
      <c r="AG35" s="721"/>
      <c r="AH35" s="721"/>
      <c r="AI35" s="721"/>
      <c r="AJ35" s="721"/>
      <c r="AK35" s="721"/>
      <c r="AL35" s="548"/>
      <c r="AM35" s="548"/>
      <c r="AN35" s="549"/>
    </row>
    <row r="36" spans="1:40" ht="15" customHeight="1">
      <c r="A36" s="620"/>
      <c r="B36" s="621"/>
      <c r="C36" s="621"/>
      <c r="D36" s="621"/>
      <c r="E36" s="621"/>
      <c r="F36" s="622"/>
      <c r="G36" s="593"/>
      <c r="H36" s="594"/>
      <c r="I36" s="594"/>
      <c r="J36" s="594"/>
      <c r="K36" s="594"/>
      <c r="L36" s="594"/>
      <c r="M36" s="594"/>
      <c r="N36" s="595"/>
      <c r="O36" s="584" t="str">
        <f>IF(OR(LEFT('1.【参加申込入力シート】'!D62,1)="※",'1.【参加申込入力シート】'!D62=""),"",'1.【参加申込入力シート】'!D62)</f>
        <v/>
      </c>
      <c r="P36" s="585"/>
      <c r="Q36" s="585"/>
      <c r="R36" s="585"/>
      <c r="S36" s="585"/>
      <c r="T36" s="585"/>
      <c r="U36" s="585"/>
      <c r="V36" s="585"/>
      <c r="W36" s="585"/>
      <c r="X36" s="585"/>
      <c r="Y36" s="585"/>
      <c r="Z36" s="585"/>
      <c r="AA36" s="585"/>
      <c r="AB36" s="585"/>
      <c r="AC36" s="585"/>
      <c r="AD36" s="585"/>
      <c r="AE36" s="586"/>
      <c r="AF36" s="721" t="str">
        <f>DBCS('1.【参加申込入力シート】'!H62)</f>
        <v/>
      </c>
      <c r="AG36" s="721"/>
      <c r="AH36" s="721"/>
      <c r="AI36" s="721"/>
      <c r="AJ36" s="721"/>
      <c r="AK36" s="721"/>
      <c r="AL36" s="548" t="str">
        <f>IF(ISBLANK('1.【参加申込入力シート】'!H62),"","台")</f>
        <v/>
      </c>
      <c r="AM36" s="548"/>
      <c r="AN36" s="549"/>
    </row>
    <row r="37" spans="1:40" ht="15" customHeight="1" thickBot="1">
      <c r="A37" s="623"/>
      <c r="B37" s="624"/>
      <c r="C37" s="624"/>
      <c r="D37" s="624"/>
      <c r="E37" s="624"/>
      <c r="F37" s="625"/>
      <c r="G37" s="597"/>
      <c r="H37" s="598"/>
      <c r="I37" s="598"/>
      <c r="J37" s="598"/>
      <c r="K37" s="598"/>
      <c r="L37" s="598"/>
      <c r="M37" s="598"/>
      <c r="N37" s="599"/>
      <c r="O37" s="587"/>
      <c r="P37" s="588"/>
      <c r="Q37" s="588"/>
      <c r="R37" s="588"/>
      <c r="S37" s="588"/>
      <c r="T37" s="588"/>
      <c r="U37" s="588"/>
      <c r="V37" s="588"/>
      <c r="W37" s="588"/>
      <c r="X37" s="588"/>
      <c r="Y37" s="588"/>
      <c r="Z37" s="588"/>
      <c r="AA37" s="588"/>
      <c r="AB37" s="588"/>
      <c r="AC37" s="588"/>
      <c r="AD37" s="588"/>
      <c r="AE37" s="589"/>
      <c r="AF37" s="722"/>
      <c r="AG37" s="722"/>
      <c r="AH37" s="722"/>
      <c r="AI37" s="722"/>
      <c r="AJ37" s="722"/>
      <c r="AK37" s="722"/>
      <c r="AL37" s="718"/>
      <c r="AM37" s="718"/>
      <c r="AN37" s="719"/>
    </row>
    <row r="38" spans="1:40" ht="19.149999999999999" customHeight="1">
      <c r="A38" s="617" t="s">
        <v>502</v>
      </c>
      <c r="B38" s="618"/>
      <c r="C38" s="618"/>
      <c r="D38" s="618"/>
      <c r="E38" s="618"/>
      <c r="F38" s="619"/>
      <c r="G38" s="572" t="s">
        <v>503</v>
      </c>
      <c r="H38" s="573"/>
      <c r="I38" s="573"/>
      <c r="J38" s="573"/>
      <c r="K38" s="573"/>
      <c r="L38" s="573"/>
      <c r="M38" s="573"/>
      <c r="N38" s="574"/>
      <c r="O38" s="372"/>
      <c r="P38" s="578" t="str">
        <f>DBCS('1.【参加申込入力シート】'!D48)</f>
        <v/>
      </c>
      <c r="Q38" s="578"/>
      <c r="R38" s="578"/>
      <c r="S38" s="578"/>
      <c r="T38" s="578"/>
      <c r="U38" s="600" t="s">
        <v>403</v>
      </c>
      <c r="V38" s="600"/>
      <c r="W38" s="644"/>
      <c r="X38" s="572" t="s">
        <v>504</v>
      </c>
      <c r="Y38" s="573"/>
      <c r="Z38" s="573"/>
      <c r="AA38" s="573"/>
      <c r="AB38" s="573"/>
      <c r="AC38" s="573"/>
      <c r="AD38" s="573"/>
      <c r="AE38" s="574"/>
      <c r="AF38" s="372"/>
      <c r="AG38" s="372"/>
      <c r="AH38" s="372"/>
      <c r="AI38" s="578" t="str">
        <f>DBCS('1.【参加申込入力シート】'!D49)</f>
        <v/>
      </c>
      <c r="AJ38" s="578"/>
      <c r="AK38" s="578"/>
      <c r="AL38" s="600" t="s">
        <v>403</v>
      </c>
      <c r="AM38" s="600"/>
      <c r="AN38" s="601"/>
    </row>
    <row r="39" spans="1:40" ht="19.149999999999999" customHeight="1" thickBot="1">
      <c r="A39" s="623"/>
      <c r="B39" s="624"/>
      <c r="C39" s="624"/>
      <c r="D39" s="624"/>
      <c r="E39" s="624"/>
      <c r="F39" s="625"/>
      <c r="G39" s="575"/>
      <c r="H39" s="576"/>
      <c r="I39" s="576"/>
      <c r="J39" s="576"/>
      <c r="K39" s="576"/>
      <c r="L39" s="576"/>
      <c r="M39" s="576"/>
      <c r="N39" s="577"/>
      <c r="O39" s="373"/>
      <c r="P39" s="579"/>
      <c r="Q39" s="579"/>
      <c r="R39" s="579"/>
      <c r="S39" s="579"/>
      <c r="T39" s="579"/>
      <c r="U39" s="653"/>
      <c r="V39" s="653"/>
      <c r="W39" s="708"/>
      <c r="X39" s="575"/>
      <c r="Y39" s="576"/>
      <c r="Z39" s="576"/>
      <c r="AA39" s="576"/>
      <c r="AB39" s="576"/>
      <c r="AC39" s="576"/>
      <c r="AD39" s="576"/>
      <c r="AE39" s="577"/>
      <c r="AF39" s="373"/>
      <c r="AG39" s="373"/>
      <c r="AH39" s="373"/>
      <c r="AI39" s="579"/>
      <c r="AJ39" s="579"/>
      <c r="AK39" s="579"/>
      <c r="AL39" s="653"/>
      <c r="AM39" s="653"/>
      <c r="AN39" s="709"/>
    </row>
    <row r="40" spans="1:40" ht="19.149999999999999" customHeight="1">
      <c r="A40" s="604" t="s">
        <v>396</v>
      </c>
      <c r="B40" s="605"/>
      <c r="C40" s="605"/>
      <c r="D40" s="605"/>
      <c r="E40" s="605"/>
      <c r="F40" s="605"/>
      <c r="G40" s="605"/>
      <c r="H40" s="605"/>
      <c r="I40" s="605"/>
      <c r="J40" s="605"/>
      <c r="K40" s="605"/>
      <c r="L40" s="605"/>
      <c r="M40" s="605"/>
      <c r="N40" s="605"/>
      <c r="O40" s="605"/>
      <c r="P40" s="605"/>
      <c r="Q40" s="605"/>
      <c r="R40" s="605"/>
      <c r="S40" s="605"/>
      <c r="T40" s="605"/>
      <c r="U40" s="605"/>
      <c r="V40" s="605"/>
      <c r="W40" s="605"/>
      <c r="X40" s="605"/>
      <c r="Y40" s="613" t="str">
        <f>IF(COUNTIF('1.【参加申込入力シート】'!D66,"※*"),"",'1.【参加申込入力シート】'!D66)</f>
        <v/>
      </c>
      <c r="Z40" s="613"/>
      <c r="AA40" s="613"/>
      <c r="AB40" s="613"/>
      <c r="AC40" s="613"/>
      <c r="AD40" s="613"/>
      <c r="AE40" s="613"/>
      <c r="AF40" s="613"/>
      <c r="AG40" s="613"/>
      <c r="AH40" s="613"/>
      <c r="AI40" s="613"/>
      <c r="AJ40" s="613"/>
      <c r="AK40" s="613"/>
      <c r="AL40" s="613"/>
      <c r="AM40" s="613"/>
      <c r="AN40" s="614"/>
    </row>
    <row r="41" spans="1:40" ht="19.149999999999999" customHeight="1">
      <c r="A41" s="606"/>
      <c r="B41" s="607"/>
      <c r="C41" s="607"/>
      <c r="D41" s="607"/>
      <c r="E41" s="607"/>
      <c r="F41" s="607"/>
      <c r="G41" s="607"/>
      <c r="H41" s="607"/>
      <c r="I41" s="607"/>
      <c r="J41" s="607"/>
      <c r="K41" s="607"/>
      <c r="L41" s="607"/>
      <c r="M41" s="607"/>
      <c r="N41" s="607"/>
      <c r="O41" s="607"/>
      <c r="P41" s="607"/>
      <c r="Q41" s="607"/>
      <c r="R41" s="607"/>
      <c r="S41" s="607"/>
      <c r="T41" s="607"/>
      <c r="U41" s="607"/>
      <c r="V41" s="607"/>
      <c r="W41" s="607"/>
      <c r="X41" s="607"/>
      <c r="Y41" s="615"/>
      <c r="Z41" s="615"/>
      <c r="AA41" s="615"/>
      <c r="AB41" s="615"/>
      <c r="AC41" s="615"/>
      <c r="AD41" s="615"/>
      <c r="AE41" s="615"/>
      <c r="AF41" s="615"/>
      <c r="AG41" s="615"/>
      <c r="AH41" s="615"/>
      <c r="AI41" s="615"/>
      <c r="AJ41" s="615"/>
      <c r="AK41" s="615"/>
      <c r="AL41" s="615"/>
      <c r="AM41" s="615"/>
      <c r="AN41" s="616"/>
    </row>
    <row r="42" spans="1:40" ht="19.149999999999999" customHeight="1">
      <c r="A42" s="608" t="s">
        <v>500</v>
      </c>
      <c r="B42" s="609"/>
      <c r="C42" s="609"/>
      <c r="D42" s="609"/>
      <c r="E42" s="609"/>
      <c r="F42" s="609"/>
      <c r="G42" s="609"/>
      <c r="H42" s="609"/>
      <c r="I42" s="609"/>
      <c r="J42" s="609"/>
      <c r="K42" s="609"/>
      <c r="L42" s="609"/>
      <c r="M42" s="609"/>
      <c r="N42" s="609"/>
      <c r="O42" s="609"/>
      <c r="P42" s="609"/>
      <c r="Q42" s="609"/>
      <c r="R42" s="609"/>
      <c r="S42" s="609"/>
      <c r="T42" s="609"/>
      <c r="U42" s="609"/>
      <c r="V42" s="609"/>
      <c r="W42" s="609"/>
      <c r="X42" s="609"/>
      <c r="Y42" s="692" t="str">
        <f>IF(COUNTIF('1.【参加申込入力シート】'!D68,"※*"),"",'1.【参加申込入力シート】'!D68)</f>
        <v/>
      </c>
      <c r="Z42" s="692"/>
      <c r="AA42" s="692"/>
      <c r="AB42" s="692"/>
      <c r="AC42" s="692"/>
      <c r="AD42" s="692"/>
      <c r="AE42" s="692"/>
      <c r="AF42" s="692"/>
      <c r="AG42" s="692"/>
      <c r="AH42" s="692"/>
      <c r="AI42" s="692"/>
      <c r="AJ42" s="692"/>
      <c r="AK42" s="692"/>
      <c r="AL42" s="692"/>
      <c r="AM42" s="692"/>
      <c r="AN42" s="693"/>
    </row>
    <row r="43" spans="1:40" ht="19.149999999999999" customHeight="1">
      <c r="A43" s="606"/>
      <c r="B43" s="607"/>
      <c r="C43" s="607"/>
      <c r="D43" s="607"/>
      <c r="E43" s="607"/>
      <c r="F43" s="607"/>
      <c r="G43" s="607"/>
      <c r="H43" s="607"/>
      <c r="I43" s="607"/>
      <c r="J43" s="607"/>
      <c r="K43" s="607"/>
      <c r="L43" s="607"/>
      <c r="M43" s="607"/>
      <c r="N43" s="607"/>
      <c r="O43" s="607"/>
      <c r="P43" s="607"/>
      <c r="Q43" s="607"/>
      <c r="R43" s="607"/>
      <c r="S43" s="607"/>
      <c r="T43" s="607"/>
      <c r="U43" s="607"/>
      <c r="V43" s="607"/>
      <c r="W43" s="607"/>
      <c r="X43" s="607"/>
      <c r="Y43" s="615"/>
      <c r="Z43" s="615"/>
      <c r="AA43" s="615"/>
      <c r="AB43" s="615"/>
      <c r="AC43" s="615"/>
      <c r="AD43" s="615"/>
      <c r="AE43" s="615"/>
      <c r="AF43" s="615"/>
      <c r="AG43" s="615"/>
      <c r="AH43" s="615"/>
      <c r="AI43" s="615"/>
      <c r="AJ43" s="615"/>
      <c r="AK43" s="615"/>
      <c r="AL43" s="615"/>
      <c r="AM43" s="615"/>
      <c r="AN43" s="616"/>
    </row>
    <row r="44" spans="1:40" ht="19.149999999999999" customHeight="1">
      <c r="A44" s="610" t="s">
        <v>363</v>
      </c>
      <c r="B44" s="500"/>
      <c r="C44" s="500"/>
      <c r="D44" s="500"/>
      <c r="E44" s="500"/>
      <c r="F44" s="500"/>
      <c r="G44" s="500"/>
      <c r="H44" s="500"/>
      <c r="I44" s="500"/>
      <c r="J44" s="500"/>
      <c r="K44" s="500"/>
      <c r="L44" s="500"/>
      <c r="M44" s="500"/>
      <c r="N44" s="500"/>
      <c r="O44" s="500"/>
      <c r="P44" s="500"/>
      <c r="Q44" s="500"/>
      <c r="R44" s="500"/>
      <c r="S44" s="500"/>
      <c r="T44" s="500"/>
      <c r="U44" s="500"/>
      <c r="V44" s="500"/>
      <c r="W44" s="500"/>
      <c r="X44" s="500"/>
      <c r="Y44" s="694" t="str">
        <f>IF(COUNTIF('1.【参加申込入力シート】'!D70,"※*"),"",'1.【参加申込入力シート】'!D70)</f>
        <v/>
      </c>
      <c r="Z44" s="694"/>
      <c r="AA44" s="694"/>
      <c r="AB44" s="694"/>
      <c r="AC44" s="694"/>
      <c r="AD44" s="694"/>
      <c r="AE44" s="694"/>
      <c r="AF44" s="694"/>
      <c r="AG44" s="694"/>
      <c r="AH44" s="694"/>
      <c r="AI44" s="694"/>
      <c r="AJ44" s="694"/>
      <c r="AK44" s="694"/>
      <c r="AL44" s="694"/>
      <c r="AM44" s="694"/>
      <c r="AN44" s="695"/>
    </row>
    <row r="45" spans="1:40" ht="19.149999999999999" customHeight="1" thickBot="1">
      <c r="A45" s="611"/>
      <c r="B45" s="612"/>
      <c r="C45" s="612"/>
      <c r="D45" s="612"/>
      <c r="E45" s="612"/>
      <c r="F45" s="612"/>
      <c r="G45" s="612"/>
      <c r="H45" s="612"/>
      <c r="I45" s="612"/>
      <c r="J45" s="612"/>
      <c r="K45" s="612"/>
      <c r="L45" s="612"/>
      <c r="M45" s="612"/>
      <c r="N45" s="612"/>
      <c r="O45" s="612"/>
      <c r="P45" s="612"/>
      <c r="Q45" s="612"/>
      <c r="R45" s="612"/>
      <c r="S45" s="612"/>
      <c r="T45" s="612"/>
      <c r="U45" s="612"/>
      <c r="V45" s="612"/>
      <c r="W45" s="612"/>
      <c r="X45" s="612"/>
      <c r="Y45" s="696"/>
      <c r="Z45" s="696"/>
      <c r="AA45" s="696"/>
      <c r="AB45" s="696"/>
      <c r="AC45" s="696"/>
      <c r="AD45" s="696"/>
      <c r="AE45" s="696"/>
      <c r="AF45" s="696"/>
      <c r="AG45" s="696"/>
      <c r="AH45" s="696"/>
      <c r="AI45" s="696"/>
      <c r="AJ45" s="696"/>
      <c r="AK45" s="696"/>
      <c r="AL45" s="696"/>
      <c r="AM45" s="696"/>
      <c r="AN45" s="697"/>
    </row>
    <row r="46" spans="1:40" ht="15" customHeight="1">
      <c r="A46" s="264"/>
      <c r="B46" s="265"/>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6"/>
      <c r="AA46" s="265"/>
      <c r="AB46" s="265"/>
      <c r="AC46" s="265"/>
      <c r="AD46" s="265"/>
      <c r="AE46" s="265"/>
      <c r="AF46" s="265"/>
      <c r="AG46" s="265"/>
      <c r="AH46" s="265"/>
      <c r="AI46" s="265"/>
      <c r="AJ46" s="265"/>
      <c r="AK46" s="265"/>
      <c r="AL46" s="265"/>
      <c r="AM46" s="265"/>
      <c r="AN46" s="267"/>
    </row>
    <row r="47" spans="1:40" ht="15" customHeight="1">
      <c r="A47" s="20"/>
      <c r="B47" s="723" t="s">
        <v>7</v>
      </c>
      <c r="C47" s="723"/>
      <c r="D47" s="723"/>
      <c r="E47" s="723"/>
      <c r="F47" s="723"/>
      <c r="G47" s="723"/>
      <c r="H47" s="723"/>
      <c r="I47" s="723"/>
      <c r="J47" s="723"/>
      <c r="K47" s="723"/>
      <c r="L47" s="723"/>
      <c r="M47" s="723"/>
      <c r="N47" s="723"/>
      <c r="O47" s="723"/>
      <c r="P47" s="723"/>
      <c r="Q47" s="723"/>
      <c r="R47" s="723"/>
      <c r="S47" s="723"/>
      <c r="T47" s="723"/>
      <c r="U47" s="12"/>
      <c r="V47" s="12"/>
      <c r="W47" s="12"/>
      <c r="X47" s="12"/>
      <c r="Y47" s="12"/>
      <c r="Z47" s="280"/>
      <c r="AA47" s="724"/>
      <c r="AB47" s="724"/>
      <c r="AC47" s="724"/>
      <c r="AD47" s="724"/>
      <c r="AE47" s="724"/>
      <c r="AF47" s="724"/>
      <c r="AG47" s="724"/>
      <c r="AH47" s="724"/>
      <c r="AI47" s="724"/>
      <c r="AJ47" s="724"/>
      <c r="AK47" s="724"/>
      <c r="AL47" s="724"/>
      <c r="AM47" s="724"/>
      <c r="AN47" s="725"/>
    </row>
    <row r="48" spans="1:40" ht="11.25" customHeight="1">
      <c r="A48" s="20"/>
      <c r="B48" s="277"/>
      <c r="C48" s="277"/>
      <c r="D48" s="277"/>
      <c r="E48" s="277"/>
      <c r="F48" s="277"/>
      <c r="G48" s="277"/>
      <c r="H48" s="277"/>
      <c r="I48" s="277"/>
      <c r="J48" s="277"/>
      <c r="K48" s="277"/>
      <c r="L48" s="277"/>
      <c r="M48" s="277"/>
      <c r="N48" s="277"/>
      <c r="O48" s="277"/>
      <c r="P48" s="277"/>
      <c r="Q48" s="277"/>
      <c r="R48" s="277"/>
      <c r="S48" s="277"/>
      <c r="T48" s="277"/>
      <c r="U48" s="12"/>
      <c r="V48" s="12"/>
      <c r="W48" s="12"/>
      <c r="X48" s="12"/>
      <c r="Y48" s="12"/>
      <c r="Z48" s="280"/>
      <c r="AA48" s="12"/>
      <c r="AB48" s="12"/>
      <c r="AC48" s="12"/>
      <c r="AD48" s="12"/>
      <c r="AE48" s="12"/>
      <c r="AF48" s="12"/>
      <c r="AG48" s="12"/>
      <c r="AH48" s="12"/>
      <c r="AI48" s="12"/>
      <c r="AJ48" s="12"/>
      <c r="AK48" s="12"/>
      <c r="AL48" s="12"/>
      <c r="AM48" s="12"/>
      <c r="AN48" s="37"/>
    </row>
    <row r="49" spans="1:40" ht="15" customHeight="1">
      <c r="A49" s="20"/>
      <c r="B49" s="21" t="s">
        <v>10</v>
      </c>
      <c r="C49" s="21"/>
      <c r="D49" s="12"/>
      <c r="E49" s="12"/>
      <c r="G49" s="691">
        <f ca="1">TODAY()</f>
        <v>45759</v>
      </c>
      <c r="H49" s="691"/>
      <c r="I49" s="691"/>
      <c r="J49" s="691"/>
      <c r="K49" s="691"/>
      <c r="L49" s="691"/>
      <c r="M49" s="691"/>
      <c r="N49" s="691"/>
      <c r="O49" s="691"/>
      <c r="P49" s="691"/>
      <c r="Q49" s="691"/>
      <c r="R49" s="278"/>
      <c r="S49" s="278"/>
      <c r="T49" s="278"/>
      <c r="U49" s="12"/>
      <c r="V49" s="12"/>
      <c r="AH49" s="22"/>
      <c r="AI49" s="22"/>
      <c r="AJ49" s="22"/>
      <c r="AK49" s="22"/>
      <c r="AL49" s="22"/>
      <c r="AM49" s="22"/>
      <c r="AN49" s="37"/>
    </row>
    <row r="50" spans="1:40" ht="11.25" customHeight="1">
      <c r="A50" s="20"/>
      <c r="B50" s="12"/>
      <c r="C50" s="12"/>
      <c r="D50" s="12"/>
      <c r="E50" s="12"/>
      <c r="F50" s="12"/>
      <c r="G50" s="12"/>
      <c r="H50" s="12"/>
      <c r="I50" s="12"/>
      <c r="J50" s="12"/>
      <c r="K50" s="12"/>
      <c r="L50" s="12"/>
      <c r="M50" s="12"/>
      <c r="N50" s="12"/>
      <c r="O50" s="12"/>
      <c r="P50" s="12"/>
      <c r="Q50" s="12"/>
      <c r="R50" s="12"/>
      <c r="S50" s="12"/>
      <c r="T50" s="12"/>
      <c r="U50" s="12"/>
      <c r="V50" s="12"/>
      <c r="W50" s="12"/>
      <c r="Y50" s="12"/>
      <c r="Z50" s="12"/>
      <c r="AA50" s="12"/>
      <c r="AB50" s="12"/>
      <c r="AC50" s="12"/>
      <c r="AD50" s="12"/>
      <c r="AE50" s="12"/>
      <c r="AF50" s="12"/>
      <c r="AG50" s="12"/>
      <c r="AH50" s="12"/>
      <c r="AI50" s="12"/>
      <c r="AJ50" s="12"/>
      <c r="AK50" s="12"/>
      <c r="AL50" s="12"/>
      <c r="AM50" s="12"/>
      <c r="AN50" s="37"/>
    </row>
    <row r="51" spans="1:40" ht="15" customHeight="1">
      <c r="A51" s="20"/>
      <c r="B51" s="698" t="str">
        <f>"九州マーチングバンド協会　理事長　" &amp;【更新用】イベント基本情報!B17&amp;"　様"</f>
        <v>九州マーチングバンド協会　理事長　徳永　義昭　様</v>
      </c>
      <c r="C51" s="698"/>
      <c r="D51" s="698"/>
      <c r="E51" s="698"/>
      <c r="F51" s="698"/>
      <c r="G51" s="698"/>
      <c r="H51" s="698"/>
      <c r="I51" s="698"/>
      <c r="J51" s="698"/>
      <c r="K51" s="698"/>
      <c r="L51" s="698"/>
      <c r="M51" s="698"/>
      <c r="N51" s="698"/>
      <c r="O51" s="698"/>
      <c r="P51" s="698"/>
      <c r="Q51" s="698"/>
      <c r="R51" s="698"/>
      <c r="S51" s="698"/>
      <c r="T51" s="698"/>
      <c r="U51" s="698"/>
      <c r="V51" s="698"/>
      <c r="W51" s="698"/>
      <c r="X51" s="698"/>
      <c r="Y51" s="12"/>
      <c r="Z51" s="12"/>
      <c r="AA51" s="12"/>
      <c r="AB51" s="12"/>
      <c r="AC51" s="12"/>
      <c r="AD51" s="12"/>
      <c r="AE51" s="12"/>
      <c r="AF51" s="12"/>
      <c r="AG51" s="12"/>
      <c r="AH51" s="12"/>
      <c r="AI51" s="12"/>
      <c r="AJ51" s="12"/>
      <c r="AK51" s="12"/>
      <c r="AL51" s="12"/>
      <c r="AM51" s="12"/>
      <c r="AN51" s="37"/>
    </row>
    <row r="52" spans="1:40" ht="15" customHeight="1">
      <c r="A52" s="20"/>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37"/>
    </row>
    <row r="53" spans="1:40" ht="15" customHeight="1">
      <c r="A53" s="20"/>
      <c r="B53" s="12" t="s">
        <v>21</v>
      </c>
      <c r="C53" s="12"/>
      <c r="D53" s="12"/>
      <c r="E53" s="12"/>
      <c r="F53" s="12"/>
      <c r="G53" s="12"/>
      <c r="H53" s="12"/>
      <c r="I53" s="12"/>
      <c r="J53" s="12"/>
      <c r="K53" s="12"/>
      <c r="L53" s="12"/>
      <c r="M53" s="12"/>
      <c r="N53" s="12"/>
      <c r="O53" s="12"/>
      <c r="P53" s="12"/>
      <c r="Q53" s="12"/>
      <c r="R53" s="12"/>
      <c r="S53" s="12"/>
      <c r="T53" s="12"/>
      <c r="U53" s="12"/>
      <c r="V53" s="12"/>
      <c r="W53" s="12"/>
      <c r="X53" s="12"/>
      <c r="Y53" s="12" t="s">
        <v>22</v>
      </c>
      <c r="Z53" s="12"/>
      <c r="AA53" s="12"/>
      <c r="AB53" s="12"/>
      <c r="AC53" s="12"/>
      <c r="AD53" s="12"/>
      <c r="AE53" s="12"/>
      <c r="AF53" s="12"/>
      <c r="AG53" s="12"/>
      <c r="AH53" s="12"/>
      <c r="AI53" s="12"/>
      <c r="AJ53" s="12"/>
      <c r="AK53" s="12"/>
      <c r="AL53" s="12"/>
      <c r="AM53" s="12"/>
      <c r="AN53" s="37"/>
    </row>
    <row r="54" spans="1:40" ht="18.75" customHeight="1">
      <c r="A54" s="20"/>
      <c r="B54" s="12"/>
      <c r="C54" s="706">
        <f>'1.【参加申込入力シート】'!D11</f>
        <v>0</v>
      </c>
      <c r="D54" s="706"/>
      <c r="E54" s="706"/>
      <c r="F54" s="706"/>
      <c r="G54" s="706"/>
      <c r="H54" s="706"/>
      <c r="I54" s="706"/>
      <c r="J54" s="706"/>
      <c r="K54" s="706"/>
      <c r="L54" s="706"/>
      <c r="M54" s="706"/>
      <c r="N54" s="706"/>
      <c r="O54" s="706"/>
      <c r="P54" s="706"/>
      <c r="Q54" s="706"/>
      <c r="R54" s="706"/>
      <c r="S54" s="706"/>
      <c r="T54" s="706"/>
      <c r="U54" s="706"/>
      <c r="V54" s="706"/>
      <c r="W54" s="706"/>
      <c r="X54" s="706"/>
      <c r="Y54" s="12"/>
      <c r="Z54" s="710">
        <f>'1.【参加申込入力シート】'!D12</f>
        <v>0</v>
      </c>
      <c r="AA54" s="710"/>
      <c r="AB54" s="710"/>
      <c r="AC54" s="710"/>
      <c r="AD54" s="710"/>
      <c r="AE54" s="710"/>
      <c r="AF54" s="710"/>
      <c r="AG54" s="710"/>
      <c r="AH54" s="710"/>
      <c r="AI54" s="710"/>
      <c r="AJ54" s="710"/>
      <c r="AK54" s="699" t="s">
        <v>6</v>
      </c>
      <c r="AL54" s="699"/>
      <c r="AM54" s="699"/>
      <c r="AN54" s="37"/>
    </row>
    <row r="55" spans="1:40" ht="18.75" customHeight="1" thickBot="1">
      <c r="A55" s="268"/>
      <c r="B55" s="279"/>
      <c r="C55" s="707"/>
      <c r="D55" s="707"/>
      <c r="E55" s="707"/>
      <c r="F55" s="707"/>
      <c r="G55" s="707"/>
      <c r="H55" s="707"/>
      <c r="I55" s="707"/>
      <c r="J55" s="707"/>
      <c r="K55" s="707"/>
      <c r="L55" s="707"/>
      <c r="M55" s="707"/>
      <c r="N55" s="707"/>
      <c r="O55" s="707"/>
      <c r="P55" s="707"/>
      <c r="Q55" s="707"/>
      <c r="R55" s="707"/>
      <c r="S55" s="707"/>
      <c r="T55" s="707"/>
      <c r="U55" s="707"/>
      <c r="V55" s="707"/>
      <c r="W55" s="707"/>
      <c r="X55" s="707"/>
      <c r="Y55" s="279"/>
      <c r="Z55" s="711"/>
      <c r="AA55" s="711"/>
      <c r="AB55" s="711"/>
      <c r="AC55" s="711"/>
      <c r="AD55" s="711"/>
      <c r="AE55" s="711"/>
      <c r="AF55" s="711"/>
      <c r="AG55" s="711"/>
      <c r="AH55" s="711"/>
      <c r="AI55" s="711"/>
      <c r="AJ55" s="711"/>
      <c r="AK55" s="700"/>
      <c r="AL55" s="700"/>
      <c r="AM55" s="700"/>
      <c r="AN55" s="269"/>
    </row>
    <row r="56" spans="1:40" ht="19.149999999999999" customHeight="1">
      <c r="A56" s="12" t="s">
        <v>350</v>
      </c>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row>
    <row r="57" spans="1:40" ht="19.149999999999999" customHeight="1">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row>
    <row r="58" spans="1:40" s="254" customFormat="1" ht="49.5" customHeight="1">
      <c r="A58" s="484" t="str">
        <f>【更新用】イベント基本情報!B3</f>
        <v>第27回全九州カラーガード・パーカッションコンテスト</v>
      </c>
      <c r="B58" s="484"/>
      <c r="C58" s="484"/>
      <c r="D58" s="484"/>
      <c r="E58" s="484"/>
      <c r="F58" s="484"/>
      <c r="G58" s="484"/>
      <c r="H58" s="484"/>
      <c r="I58" s="484"/>
      <c r="J58" s="484"/>
      <c r="K58" s="484"/>
      <c r="L58" s="484"/>
      <c r="M58" s="484"/>
      <c r="N58" s="484"/>
      <c r="O58" s="484"/>
      <c r="P58" s="484"/>
      <c r="Q58" s="484"/>
      <c r="R58" s="484"/>
      <c r="S58" s="484"/>
      <c r="T58" s="484"/>
      <c r="U58" s="484"/>
      <c r="V58" s="484"/>
      <c r="W58" s="484"/>
      <c r="X58" s="484"/>
      <c r="Y58" s="484"/>
      <c r="Z58" s="484"/>
      <c r="AA58" s="484"/>
      <c r="AB58" s="484"/>
      <c r="AC58" s="484"/>
      <c r="AD58" s="484"/>
      <c r="AE58" s="484"/>
      <c r="AF58" s="484"/>
      <c r="AG58" s="484"/>
      <c r="AH58" s="484"/>
      <c r="AI58" s="484"/>
      <c r="AJ58" s="484"/>
      <c r="AK58" s="484"/>
      <c r="AL58" s="484"/>
      <c r="AM58" s="484"/>
      <c r="AN58" s="484"/>
    </row>
    <row r="59" spans="1:40" s="254" customFormat="1" ht="49.5" customHeight="1">
      <c r="A59" s="484" t="str">
        <f>【更新用】イベント基本情報!B4</f>
        <v>第9回カラーガード全国大会九州予選</v>
      </c>
      <c r="B59" s="484"/>
      <c r="C59" s="484"/>
      <c r="D59" s="484"/>
      <c r="E59" s="484"/>
      <c r="F59" s="484"/>
      <c r="G59" s="484"/>
      <c r="H59" s="484"/>
      <c r="I59" s="484"/>
      <c r="J59" s="484"/>
      <c r="K59" s="484"/>
      <c r="L59" s="484"/>
      <c r="M59" s="484"/>
      <c r="N59" s="484"/>
      <c r="O59" s="484"/>
      <c r="P59" s="484"/>
      <c r="Q59" s="484"/>
      <c r="R59" s="484"/>
      <c r="S59" s="484"/>
      <c r="T59" s="484"/>
      <c r="U59" s="484"/>
      <c r="V59" s="484"/>
      <c r="W59" s="484"/>
      <c r="X59" s="484"/>
      <c r="Y59" s="484"/>
      <c r="Z59" s="484"/>
      <c r="AA59" s="484"/>
      <c r="AB59" s="484"/>
      <c r="AC59" s="484"/>
      <c r="AD59" s="484"/>
      <c r="AE59" s="484"/>
      <c r="AF59" s="484"/>
      <c r="AG59" s="484"/>
      <c r="AH59" s="484"/>
      <c r="AI59" s="484"/>
      <c r="AJ59" s="484"/>
      <c r="AK59" s="484"/>
      <c r="AL59" s="484"/>
      <c r="AM59" s="484"/>
      <c r="AN59" s="484"/>
    </row>
    <row r="60" spans="1:40" ht="32.25" customHeight="1">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row>
    <row r="61" spans="1:40" s="8" customFormat="1" ht="32.25" customHeight="1">
      <c r="B61" s="703" t="s">
        <v>520</v>
      </c>
      <c r="C61" s="703"/>
      <c r="D61" s="703"/>
      <c r="E61" s="703"/>
      <c r="F61" s="703"/>
      <c r="G61" s="703"/>
      <c r="H61" s="704" t="str">
        <f>AI5</f>
        <v/>
      </c>
      <c r="I61" s="704"/>
      <c r="J61" s="704"/>
      <c r="K61" s="704"/>
      <c r="L61" s="704"/>
      <c r="M61" s="704"/>
      <c r="N61" s="704"/>
      <c r="O61" s="704"/>
      <c r="P61" s="704"/>
      <c r="Q61" s="704"/>
      <c r="R61" s="704"/>
      <c r="S61" s="704"/>
      <c r="T61" s="704"/>
      <c r="U61" s="704"/>
      <c r="V61" s="704"/>
      <c r="W61" s="704"/>
      <c r="X61" s="704"/>
      <c r="Y61" s="704"/>
      <c r="Z61" s="704"/>
      <c r="AA61" s="704"/>
      <c r="AB61" s="704"/>
      <c r="AC61" s="704"/>
      <c r="AD61" s="704"/>
      <c r="AE61" s="704"/>
      <c r="AF61" s="704"/>
      <c r="AG61" s="704"/>
      <c r="AH61" s="704"/>
      <c r="AI61" s="704"/>
      <c r="AJ61" s="704"/>
      <c r="AK61" s="704"/>
      <c r="AL61" s="704"/>
      <c r="AM61" s="704"/>
    </row>
    <row r="62" spans="1:40" s="8" customFormat="1" ht="32.25" customHeight="1">
      <c r="B62" s="703" t="s">
        <v>351</v>
      </c>
      <c r="C62" s="703"/>
      <c r="D62" s="703"/>
      <c r="E62" s="703"/>
      <c r="F62" s="703"/>
      <c r="G62" s="703"/>
      <c r="H62" s="705">
        <f>G5</f>
        <v>0</v>
      </c>
      <c r="I62" s="705"/>
      <c r="J62" s="705"/>
      <c r="K62" s="705"/>
      <c r="L62" s="705"/>
      <c r="M62" s="705"/>
      <c r="N62" s="705"/>
      <c r="O62" s="705"/>
      <c r="P62" s="705"/>
      <c r="Q62" s="705"/>
      <c r="R62" s="705"/>
      <c r="S62" s="705"/>
      <c r="T62" s="705"/>
      <c r="U62" s="705"/>
      <c r="V62" s="705"/>
      <c r="W62" s="705"/>
      <c r="X62" s="705"/>
      <c r="Y62" s="705"/>
      <c r="Z62" s="705"/>
      <c r="AA62" s="705"/>
      <c r="AB62" s="705"/>
      <c r="AC62" s="705"/>
      <c r="AD62" s="705"/>
      <c r="AE62" s="705"/>
      <c r="AF62" s="705"/>
      <c r="AG62" s="705"/>
      <c r="AH62" s="705"/>
      <c r="AI62" s="705"/>
      <c r="AJ62" s="705"/>
      <c r="AK62" s="705"/>
      <c r="AL62" s="705"/>
      <c r="AM62" s="281"/>
    </row>
    <row r="63" spans="1:40" s="8" customFormat="1" ht="32.25" customHeight="1">
      <c r="B63" s="703" t="s">
        <v>352</v>
      </c>
      <c r="C63" s="703"/>
      <c r="D63" s="703"/>
      <c r="E63" s="703"/>
      <c r="F63" s="703"/>
      <c r="G63" s="703"/>
      <c r="H63" s="705" t="str">
        <f>H15&amp;"　"&amp;I17</f>
        <v>　</v>
      </c>
      <c r="I63" s="705"/>
      <c r="J63" s="705"/>
      <c r="K63" s="705"/>
      <c r="L63" s="705"/>
      <c r="M63" s="705"/>
      <c r="N63" s="705"/>
      <c r="O63" s="705"/>
      <c r="P63" s="705"/>
      <c r="Q63" s="705"/>
      <c r="R63" s="705"/>
      <c r="S63" s="705"/>
      <c r="T63" s="705"/>
      <c r="U63" s="705"/>
      <c r="V63" s="705"/>
      <c r="W63" s="705"/>
      <c r="X63" s="705"/>
      <c r="Y63" s="705"/>
      <c r="Z63" s="705"/>
      <c r="AA63" s="705"/>
      <c r="AB63" s="705"/>
      <c r="AC63" s="705"/>
      <c r="AD63" s="705"/>
      <c r="AE63" s="705"/>
      <c r="AF63" s="705"/>
      <c r="AG63" s="705"/>
      <c r="AH63" s="705"/>
      <c r="AI63" s="705"/>
      <c r="AJ63" s="705"/>
      <c r="AK63" s="705"/>
      <c r="AL63" s="705"/>
      <c r="AM63" s="281"/>
    </row>
    <row r="64" spans="1:40" ht="32.25" customHeight="1">
      <c r="A64" s="12"/>
      <c r="B64" s="257"/>
      <c r="C64" s="257"/>
      <c r="D64" s="257"/>
      <c r="E64" s="257"/>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row>
    <row r="65" spans="1:39" s="2" customFormat="1" ht="32.25" customHeight="1" thickBot="1">
      <c r="A65" s="701" t="s">
        <v>349</v>
      </c>
      <c r="B65" s="701"/>
      <c r="C65" s="701"/>
      <c r="D65" s="701"/>
      <c r="E65" s="701"/>
      <c r="F65" s="701"/>
      <c r="G65" s="701"/>
      <c r="H65" s="701"/>
      <c r="I65" s="701"/>
      <c r="J65" s="701"/>
      <c r="K65" s="701"/>
      <c r="L65" s="701"/>
      <c r="M65" s="701"/>
      <c r="N65" s="701"/>
      <c r="O65" s="701"/>
      <c r="P65" s="701"/>
      <c r="Q65" s="701"/>
      <c r="R65" s="701"/>
      <c r="S65" s="701"/>
      <c r="U65" s="702" t="s">
        <v>391</v>
      </c>
      <c r="V65" s="702"/>
      <c r="W65" s="702"/>
      <c r="X65" s="702"/>
      <c r="Y65" s="702"/>
      <c r="Z65" s="702"/>
      <c r="AA65" s="702"/>
      <c r="AB65" s="702"/>
      <c r="AC65" s="702"/>
      <c r="AD65" s="702"/>
      <c r="AE65" s="702"/>
      <c r="AF65" s="702"/>
      <c r="AG65" s="702"/>
      <c r="AH65" s="702"/>
      <c r="AI65" s="702"/>
    </row>
    <row r="66" spans="1:39" s="2" customFormat="1" ht="32.25" customHeight="1" thickBot="1">
      <c r="C66" s="487" t="s">
        <v>354</v>
      </c>
      <c r="D66" s="488"/>
      <c r="E66" s="488"/>
      <c r="F66" s="488"/>
      <c r="G66" s="488"/>
      <c r="H66" s="488"/>
      <c r="I66" s="488"/>
      <c r="J66" s="488"/>
      <c r="K66" s="488"/>
      <c r="L66" s="488"/>
      <c r="M66" s="488"/>
      <c r="N66" s="488"/>
      <c r="O66" s="488"/>
      <c r="P66" s="488"/>
      <c r="Q66" s="488"/>
      <c r="R66" s="488"/>
      <c r="S66" s="488"/>
      <c r="T66" s="488"/>
      <c r="U66" s="488"/>
      <c r="V66" s="488" t="s">
        <v>355</v>
      </c>
      <c r="W66" s="488"/>
      <c r="X66" s="488"/>
      <c r="Y66" s="488"/>
      <c r="Z66" s="488"/>
      <c r="AA66" s="488"/>
      <c r="AB66" s="488"/>
      <c r="AC66" s="488"/>
      <c r="AD66" s="488" t="s">
        <v>356</v>
      </c>
      <c r="AE66" s="488"/>
      <c r="AF66" s="488"/>
      <c r="AG66" s="488"/>
      <c r="AH66" s="488"/>
      <c r="AI66" s="488"/>
      <c r="AJ66" s="488"/>
      <c r="AK66" s="489" t="s">
        <v>370</v>
      </c>
      <c r="AL66" s="489"/>
      <c r="AM66" s="490"/>
    </row>
    <row r="67" spans="1:39" s="2" customFormat="1" ht="32.25" customHeight="1">
      <c r="C67" s="485" t="s">
        <v>353</v>
      </c>
      <c r="D67" s="486"/>
      <c r="E67" s="486"/>
      <c r="F67" s="486"/>
      <c r="G67" s="486"/>
      <c r="H67" s="486"/>
      <c r="I67" s="486"/>
      <c r="J67" s="486"/>
      <c r="K67" s="486"/>
      <c r="L67" s="486"/>
      <c r="M67" s="486"/>
      <c r="N67" s="486"/>
      <c r="O67" s="486"/>
      <c r="P67" s="486"/>
      <c r="Q67" s="486"/>
      <c r="R67" s="486"/>
      <c r="S67" s="486"/>
      <c r="T67" s="486"/>
      <c r="U67" s="486"/>
      <c r="V67" s="486" t="s">
        <v>382</v>
      </c>
      <c r="W67" s="486"/>
      <c r="X67" s="486"/>
      <c r="Y67" s="486"/>
      <c r="Z67" s="486"/>
      <c r="AA67" s="486"/>
      <c r="AB67" s="486"/>
      <c r="AC67" s="486"/>
      <c r="AD67" s="491"/>
      <c r="AE67" s="491"/>
      <c r="AF67" s="491"/>
      <c r="AG67" s="491"/>
      <c r="AH67" s="491"/>
      <c r="AI67" s="491"/>
      <c r="AJ67" s="491"/>
      <c r="AK67" s="492" t="s">
        <v>390</v>
      </c>
      <c r="AL67" s="492"/>
      <c r="AM67" s="493"/>
    </row>
    <row r="68" spans="1:39" s="2" customFormat="1" ht="32.25" customHeight="1">
      <c r="C68" s="472" t="s">
        <v>371</v>
      </c>
      <c r="D68" s="473"/>
      <c r="E68" s="473"/>
      <c r="F68" s="473"/>
      <c r="G68" s="473"/>
      <c r="H68" s="473"/>
      <c r="I68" s="473"/>
      <c r="J68" s="473"/>
      <c r="K68" s="473"/>
      <c r="L68" s="473"/>
      <c r="M68" s="473"/>
      <c r="N68" s="473"/>
      <c r="O68" s="473"/>
      <c r="P68" s="473"/>
      <c r="Q68" s="473"/>
      <c r="R68" s="473"/>
      <c r="S68" s="473"/>
      <c r="T68" s="473"/>
      <c r="U68" s="473"/>
      <c r="V68" s="473" t="s">
        <v>383</v>
      </c>
      <c r="W68" s="473"/>
      <c r="X68" s="473"/>
      <c r="Y68" s="473"/>
      <c r="Z68" s="473"/>
      <c r="AA68" s="473"/>
      <c r="AB68" s="473"/>
      <c r="AC68" s="473"/>
      <c r="AD68" s="494" t="s">
        <v>384</v>
      </c>
      <c r="AE68" s="495"/>
      <c r="AF68" s="495"/>
      <c r="AG68" s="495"/>
      <c r="AH68" s="495"/>
      <c r="AI68" s="495"/>
      <c r="AJ68" s="496"/>
      <c r="AK68" s="689" t="s">
        <v>389</v>
      </c>
      <c r="AL68" s="689"/>
      <c r="AM68" s="690"/>
    </row>
    <row r="69" spans="1:39" s="2" customFormat="1" ht="32.25" customHeight="1">
      <c r="C69" s="472" t="s">
        <v>372</v>
      </c>
      <c r="D69" s="473"/>
      <c r="E69" s="473"/>
      <c r="F69" s="473"/>
      <c r="G69" s="473"/>
      <c r="H69" s="473"/>
      <c r="I69" s="473"/>
      <c r="J69" s="473"/>
      <c r="K69" s="473"/>
      <c r="L69" s="473"/>
      <c r="M69" s="473"/>
      <c r="N69" s="473"/>
      <c r="O69" s="473"/>
      <c r="P69" s="473"/>
      <c r="Q69" s="473"/>
      <c r="R69" s="473"/>
      <c r="S69" s="473"/>
      <c r="T69" s="473"/>
      <c r="U69" s="473"/>
      <c r="V69" s="473" t="s">
        <v>383</v>
      </c>
      <c r="W69" s="473"/>
      <c r="X69" s="473"/>
      <c r="Y69" s="473"/>
      <c r="Z69" s="473"/>
      <c r="AA69" s="473"/>
      <c r="AB69" s="473"/>
      <c r="AC69" s="473"/>
      <c r="AD69" s="473"/>
      <c r="AE69" s="473"/>
      <c r="AF69" s="473"/>
      <c r="AG69" s="473"/>
      <c r="AH69" s="473"/>
      <c r="AI69" s="473"/>
      <c r="AJ69" s="473"/>
      <c r="AK69" s="475" t="s">
        <v>389</v>
      </c>
      <c r="AL69" s="475"/>
      <c r="AM69" s="476"/>
    </row>
    <row r="70" spans="1:39" s="2" customFormat="1" ht="32.25" customHeight="1">
      <c r="C70" s="472" t="s">
        <v>373</v>
      </c>
      <c r="D70" s="473"/>
      <c r="E70" s="473"/>
      <c r="F70" s="473"/>
      <c r="G70" s="473"/>
      <c r="H70" s="473"/>
      <c r="I70" s="473"/>
      <c r="J70" s="473"/>
      <c r="K70" s="473"/>
      <c r="L70" s="473"/>
      <c r="M70" s="473"/>
      <c r="N70" s="473"/>
      <c r="O70" s="473"/>
      <c r="P70" s="473"/>
      <c r="Q70" s="473"/>
      <c r="R70" s="473"/>
      <c r="S70" s="473"/>
      <c r="T70" s="473"/>
      <c r="U70" s="473"/>
      <c r="V70" s="473" t="s">
        <v>385</v>
      </c>
      <c r="W70" s="473"/>
      <c r="X70" s="473"/>
      <c r="Y70" s="473"/>
      <c r="Z70" s="473"/>
      <c r="AA70" s="473"/>
      <c r="AB70" s="473"/>
      <c r="AC70" s="473"/>
      <c r="AD70" s="474" t="s">
        <v>386</v>
      </c>
      <c r="AE70" s="474"/>
      <c r="AF70" s="474"/>
      <c r="AG70" s="474"/>
      <c r="AH70" s="474"/>
      <c r="AI70" s="474"/>
      <c r="AJ70" s="474"/>
      <c r="AK70" s="475" t="s">
        <v>389</v>
      </c>
      <c r="AL70" s="475"/>
      <c r="AM70" s="476"/>
    </row>
    <row r="71" spans="1:39" s="2" customFormat="1" ht="32.25" customHeight="1">
      <c r="C71" s="472" t="s">
        <v>374</v>
      </c>
      <c r="D71" s="473"/>
      <c r="E71" s="473"/>
      <c r="F71" s="473"/>
      <c r="G71" s="473"/>
      <c r="H71" s="473"/>
      <c r="I71" s="473"/>
      <c r="J71" s="473"/>
      <c r="K71" s="473"/>
      <c r="L71" s="473"/>
      <c r="M71" s="473"/>
      <c r="N71" s="473"/>
      <c r="O71" s="473"/>
      <c r="P71" s="473"/>
      <c r="Q71" s="473"/>
      <c r="R71" s="473"/>
      <c r="S71" s="473"/>
      <c r="T71" s="473"/>
      <c r="U71" s="473"/>
      <c r="V71" s="473" t="s">
        <v>385</v>
      </c>
      <c r="W71" s="473"/>
      <c r="X71" s="473"/>
      <c r="Y71" s="473"/>
      <c r="Z71" s="473"/>
      <c r="AA71" s="473"/>
      <c r="AB71" s="473"/>
      <c r="AC71" s="473"/>
      <c r="AD71" s="474" t="s">
        <v>386</v>
      </c>
      <c r="AE71" s="474"/>
      <c r="AF71" s="474"/>
      <c r="AG71" s="474"/>
      <c r="AH71" s="474"/>
      <c r="AI71" s="474"/>
      <c r="AJ71" s="474"/>
      <c r="AK71" s="689" t="s">
        <v>389</v>
      </c>
      <c r="AL71" s="689"/>
      <c r="AM71" s="690"/>
    </row>
    <row r="72" spans="1:39" s="2" customFormat="1" ht="32.25" customHeight="1">
      <c r="C72" s="472" t="s">
        <v>375</v>
      </c>
      <c r="D72" s="473"/>
      <c r="E72" s="473"/>
      <c r="F72" s="473"/>
      <c r="G72" s="473"/>
      <c r="H72" s="473"/>
      <c r="I72" s="473"/>
      <c r="J72" s="473"/>
      <c r="K72" s="473"/>
      <c r="L72" s="473"/>
      <c r="M72" s="473"/>
      <c r="N72" s="473"/>
      <c r="O72" s="473"/>
      <c r="P72" s="473"/>
      <c r="Q72" s="473"/>
      <c r="R72" s="473"/>
      <c r="S72" s="473"/>
      <c r="T72" s="473"/>
      <c r="U72" s="473"/>
      <c r="V72" s="473" t="s">
        <v>383</v>
      </c>
      <c r="W72" s="473"/>
      <c r="X72" s="473"/>
      <c r="Y72" s="473"/>
      <c r="Z72" s="473"/>
      <c r="AA72" s="473"/>
      <c r="AB72" s="473"/>
      <c r="AC72" s="473"/>
      <c r="AD72" s="473"/>
      <c r="AE72" s="473"/>
      <c r="AF72" s="473"/>
      <c r="AG72" s="473"/>
      <c r="AH72" s="473"/>
      <c r="AI72" s="473"/>
      <c r="AJ72" s="473"/>
      <c r="AK72" s="475" t="s">
        <v>389</v>
      </c>
      <c r="AL72" s="475"/>
      <c r="AM72" s="476"/>
    </row>
    <row r="73" spans="1:39" s="2" customFormat="1" ht="32.25" customHeight="1">
      <c r="C73" s="472" t="s">
        <v>376</v>
      </c>
      <c r="D73" s="473"/>
      <c r="E73" s="473"/>
      <c r="F73" s="473"/>
      <c r="G73" s="473"/>
      <c r="H73" s="473"/>
      <c r="I73" s="473"/>
      <c r="J73" s="473"/>
      <c r="K73" s="473"/>
      <c r="L73" s="473"/>
      <c r="M73" s="473"/>
      <c r="N73" s="473"/>
      <c r="O73" s="473"/>
      <c r="P73" s="473"/>
      <c r="Q73" s="473"/>
      <c r="R73" s="473"/>
      <c r="S73" s="473"/>
      <c r="T73" s="473"/>
      <c r="U73" s="473"/>
      <c r="V73" s="473" t="s">
        <v>383</v>
      </c>
      <c r="W73" s="473"/>
      <c r="X73" s="473"/>
      <c r="Y73" s="473"/>
      <c r="Z73" s="473"/>
      <c r="AA73" s="473"/>
      <c r="AB73" s="473"/>
      <c r="AC73" s="473"/>
      <c r="AD73" s="474"/>
      <c r="AE73" s="474"/>
      <c r="AF73" s="474"/>
      <c r="AG73" s="474"/>
      <c r="AH73" s="474"/>
      <c r="AI73" s="474"/>
      <c r="AJ73" s="474"/>
      <c r="AK73" s="475" t="s">
        <v>389</v>
      </c>
      <c r="AL73" s="475"/>
      <c r="AM73" s="476"/>
    </row>
    <row r="74" spans="1:39" s="2" customFormat="1" ht="32.25" customHeight="1">
      <c r="C74" s="502" t="s">
        <v>387</v>
      </c>
      <c r="D74" s="474"/>
      <c r="E74" s="474"/>
      <c r="F74" s="474"/>
      <c r="G74" s="474"/>
      <c r="H74" s="474"/>
      <c r="I74" s="474"/>
      <c r="J74" s="474"/>
      <c r="K74" s="474"/>
      <c r="L74" s="474"/>
      <c r="M74" s="474"/>
      <c r="N74" s="474"/>
      <c r="O74" s="474"/>
      <c r="P74" s="474"/>
      <c r="Q74" s="474"/>
      <c r="R74" s="474"/>
      <c r="S74" s="474"/>
      <c r="T74" s="474"/>
      <c r="U74" s="474"/>
      <c r="V74" s="473"/>
      <c r="W74" s="473"/>
      <c r="X74" s="473"/>
      <c r="Y74" s="473"/>
      <c r="Z74" s="473"/>
      <c r="AA74" s="473"/>
      <c r="AB74" s="473"/>
      <c r="AC74" s="473"/>
      <c r="AD74" s="474"/>
      <c r="AE74" s="474"/>
      <c r="AF74" s="474"/>
      <c r="AG74" s="474"/>
      <c r="AH74" s="474"/>
      <c r="AI74" s="474"/>
      <c r="AJ74" s="474"/>
      <c r="AK74" s="475" t="s">
        <v>389</v>
      </c>
      <c r="AL74" s="475"/>
      <c r="AM74" s="476"/>
    </row>
    <row r="75" spans="1:39" s="2" customFormat="1" ht="32.25" customHeight="1">
      <c r="C75" s="472" t="s">
        <v>377</v>
      </c>
      <c r="D75" s="473"/>
      <c r="E75" s="473"/>
      <c r="F75" s="473"/>
      <c r="G75" s="473"/>
      <c r="H75" s="473"/>
      <c r="I75" s="473"/>
      <c r="J75" s="473"/>
      <c r="K75" s="473"/>
      <c r="L75" s="473"/>
      <c r="M75" s="473"/>
      <c r="N75" s="473"/>
      <c r="O75" s="473"/>
      <c r="P75" s="473"/>
      <c r="Q75" s="473"/>
      <c r="R75" s="473"/>
      <c r="S75" s="473"/>
      <c r="T75" s="473"/>
      <c r="U75" s="473"/>
      <c r="V75" s="473" t="s">
        <v>383</v>
      </c>
      <c r="W75" s="473"/>
      <c r="X75" s="473"/>
      <c r="Y75" s="473"/>
      <c r="Z75" s="473"/>
      <c r="AA75" s="473"/>
      <c r="AB75" s="473"/>
      <c r="AC75" s="473"/>
      <c r="AD75" s="494" t="s">
        <v>384</v>
      </c>
      <c r="AE75" s="495"/>
      <c r="AF75" s="495"/>
      <c r="AG75" s="495"/>
      <c r="AH75" s="495"/>
      <c r="AI75" s="495"/>
      <c r="AJ75" s="496"/>
      <c r="AK75" s="475" t="s">
        <v>389</v>
      </c>
      <c r="AL75" s="475"/>
      <c r="AM75" s="476"/>
    </row>
    <row r="76" spans="1:39" s="2" customFormat="1" ht="32.25" customHeight="1">
      <c r="C76" s="472" t="s">
        <v>378</v>
      </c>
      <c r="D76" s="473"/>
      <c r="E76" s="473"/>
      <c r="F76" s="473"/>
      <c r="G76" s="473"/>
      <c r="H76" s="473"/>
      <c r="I76" s="473"/>
      <c r="J76" s="473"/>
      <c r="K76" s="473"/>
      <c r="L76" s="473"/>
      <c r="M76" s="473"/>
      <c r="N76" s="473"/>
      <c r="O76" s="473"/>
      <c r="P76" s="473"/>
      <c r="Q76" s="473"/>
      <c r="R76" s="473"/>
      <c r="S76" s="473"/>
      <c r="T76" s="473"/>
      <c r="U76" s="473"/>
      <c r="V76" s="473" t="s">
        <v>383</v>
      </c>
      <c r="W76" s="473"/>
      <c r="X76" s="473"/>
      <c r="Y76" s="473"/>
      <c r="Z76" s="473"/>
      <c r="AA76" s="473"/>
      <c r="AB76" s="473"/>
      <c r="AC76" s="473"/>
      <c r="AD76" s="474"/>
      <c r="AE76" s="474"/>
      <c r="AF76" s="474"/>
      <c r="AG76" s="474"/>
      <c r="AH76" s="474"/>
      <c r="AI76" s="474"/>
      <c r="AJ76" s="474"/>
      <c r="AK76" s="475" t="s">
        <v>389</v>
      </c>
      <c r="AL76" s="475"/>
      <c r="AM76" s="476"/>
    </row>
    <row r="77" spans="1:39" s="2" customFormat="1" ht="32.25" customHeight="1">
      <c r="C77" s="472" t="s">
        <v>436</v>
      </c>
      <c r="D77" s="473"/>
      <c r="E77" s="473"/>
      <c r="F77" s="473"/>
      <c r="G77" s="473"/>
      <c r="H77" s="473"/>
      <c r="I77" s="473"/>
      <c r="J77" s="473"/>
      <c r="K77" s="473"/>
      <c r="L77" s="473"/>
      <c r="M77" s="473"/>
      <c r="N77" s="473"/>
      <c r="O77" s="473"/>
      <c r="P77" s="473"/>
      <c r="Q77" s="473"/>
      <c r="R77" s="473"/>
      <c r="S77" s="473"/>
      <c r="T77" s="473"/>
      <c r="U77" s="473"/>
      <c r="V77" s="473" t="s">
        <v>383</v>
      </c>
      <c r="W77" s="473"/>
      <c r="X77" s="473"/>
      <c r="Y77" s="473"/>
      <c r="Z77" s="473"/>
      <c r="AA77" s="473"/>
      <c r="AB77" s="473"/>
      <c r="AC77" s="473"/>
      <c r="AD77" s="474"/>
      <c r="AE77" s="474"/>
      <c r="AF77" s="474"/>
      <c r="AG77" s="474"/>
      <c r="AH77" s="474"/>
      <c r="AI77" s="474"/>
      <c r="AJ77" s="474"/>
      <c r="AK77" s="475" t="s">
        <v>389</v>
      </c>
      <c r="AL77" s="475"/>
      <c r="AM77" s="476"/>
    </row>
    <row r="78" spans="1:39" s="2" customFormat="1" ht="32.25" customHeight="1">
      <c r="C78" s="472" t="s">
        <v>379</v>
      </c>
      <c r="D78" s="473"/>
      <c r="E78" s="473"/>
      <c r="F78" s="473"/>
      <c r="G78" s="473"/>
      <c r="H78" s="473"/>
      <c r="I78" s="473"/>
      <c r="J78" s="473"/>
      <c r="K78" s="473"/>
      <c r="L78" s="473"/>
      <c r="M78" s="473"/>
      <c r="N78" s="473"/>
      <c r="O78" s="473"/>
      <c r="P78" s="473"/>
      <c r="Q78" s="473"/>
      <c r="R78" s="473"/>
      <c r="S78" s="473"/>
      <c r="T78" s="473"/>
      <c r="U78" s="473"/>
      <c r="V78" s="473" t="s">
        <v>383</v>
      </c>
      <c r="W78" s="473"/>
      <c r="X78" s="473"/>
      <c r="Y78" s="473"/>
      <c r="Z78" s="473"/>
      <c r="AA78" s="473"/>
      <c r="AB78" s="473"/>
      <c r="AC78" s="473"/>
      <c r="AD78" s="737" t="s">
        <v>388</v>
      </c>
      <c r="AE78" s="737"/>
      <c r="AF78" s="737"/>
      <c r="AG78" s="737"/>
      <c r="AH78" s="737"/>
      <c r="AI78" s="737"/>
      <c r="AJ78" s="737"/>
      <c r="AK78" s="475" t="s">
        <v>389</v>
      </c>
      <c r="AL78" s="475"/>
      <c r="AM78" s="476"/>
    </row>
    <row r="79" spans="1:39" s="2" customFormat="1" ht="32.25" customHeight="1">
      <c r="C79" s="472" t="s">
        <v>380</v>
      </c>
      <c r="D79" s="473"/>
      <c r="E79" s="473"/>
      <c r="F79" s="473"/>
      <c r="G79" s="473"/>
      <c r="H79" s="473"/>
      <c r="I79" s="473"/>
      <c r="J79" s="473"/>
      <c r="K79" s="473"/>
      <c r="L79" s="473"/>
      <c r="M79" s="473"/>
      <c r="N79" s="473"/>
      <c r="O79" s="473"/>
      <c r="P79" s="473"/>
      <c r="Q79" s="473"/>
      <c r="R79" s="473"/>
      <c r="S79" s="473"/>
      <c r="T79" s="473"/>
      <c r="U79" s="473"/>
      <c r="V79" s="473" t="s">
        <v>383</v>
      </c>
      <c r="W79" s="473"/>
      <c r="X79" s="473"/>
      <c r="Y79" s="473"/>
      <c r="Z79" s="473"/>
      <c r="AA79" s="473"/>
      <c r="AB79" s="473"/>
      <c r="AC79" s="473"/>
      <c r="AD79" s="737"/>
      <c r="AE79" s="737"/>
      <c r="AF79" s="737"/>
      <c r="AG79" s="737"/>
      <c r="AH79" s="737"/>
      <c r="AI79" s="737"/>
      <c r="AJ79" s="737"/>
      <c r="AK79" s="475" t="s">
        <v>389</v>
      </c>
      <c r="AL79" s="475"/>
      <c r="AM79" s="476"/>
    </row>
    <row r="80" spans="1:39" s="2" customFormat="1" ht="32.25" customHeight="1">
      <c r="C80" s="472" t="s">
        <v>381</v>
      </c>
      <c r="D80" s="473"/>
      <c r="E80" s="473"/>
      <c r="F80" s="473"/>
      <c r="G80" s="473"/>
      <c r="H80" s="473"/>
      <c r="I80" s="473"/>
      <c r="J80" s="473"/>
      <c r="K80" s="473"/>
      <c r="L80" s="473"/>
      <c r="M80" s="473"/>
      <c r="N80" s="473"/>
      <c r="O80" s="473"/>
      <c r="P80" s="473"/>
      <c r="Q80" s="473"/>
      <c r="R80" s="473"/>
      <c r="S80" s="473"/>
      <c r="T80" s="473"/>
      <c r="U80" s="473"/>
      <c r="V80" s="473" t="s">
        <v>383</v>
      </c>
      <c r="W80" s="473"/>
      <c r="X80" s="473"/>
      <c r="Y80" s="473"/>
      <c r="Z80" s="473"/>
      <c r="AA80" s="473"/>
      <c r="AB80" s="473"/>
      <c r="AC80" s="473"/>
      <c r="AD80" s="737"/>
      <c r="AE80" s="737"/>
      <c r="AF80" s="737"/>
      <c r="AG80" s="737"/>
      <c r="AH80" s="737"/>
      <c r="AI80" s="737"/>
      <c r="AJ80" s="737"/>
      <c r="AK80" s="475" t="s">
        <v>389</v>
      </c>
      <c r="AL80" s="475"/>
      <c r="AM80" s="476"/>
    </row>
    <row r="81" spans="1:42" s="2" customFormat="1" ht="32.25" customHeight="1">
      <c r="C81" s="472" t="s">
        <v>369</v>
      </c>
      <c r="D81" s="473"/>
      <c r="E81" s="473"/>
      <c r="F81" s="473"/>
      <c r="G81" s="473"/>
      <c r="H81" s="473"/>
      <c r="I81" s="473"/>
      <c r="J81" s="473"/>
      <c r="K81" s="473"/>
      <c r="L81" s="473"/>
      <c r="M81" s="473"/>
      <c r="N81" s="473"/>
      <c r="O81" s="473"/>
      <c r="P81" s="473"/>
      <c r="Q81" s="473"/>
      <c r="R81" s="473"/>
      <c r="S81" s="473"/>
      <c r="T81" s="473"/>
      <c r="U81" s="473"/>
      <c r="V81" s="473" t="s">
        <v>383</v>
      </c>
      <c r="W81" s="473"/>
      <c r="X81" s="473"/>
      <c r="Y81" s="473"/>
      <c r="Z81" s="473"/>
      <c r="AA81" s="473"/>
      <c r="AB81" s="473"/>
      <c r="AC81" s="473"/>
      <c r="AD81" s="737"/>
      <c r="AE81" s="737"/>
      <c r="AF81" s="737"/>
      <c r="AG81" s="737"/>
      <c r="AH81" s="737"/>
      <c r="AI81" s="737"/>
      <c r="AJ81" s="737"/>
      <c r="AK81" s="475" t="s">
        <v>389</v>
      </c>
      <c r="AL81" s="475"/>
      <c r="AM81" s="476"/>
    </row>
    <row r="82" spans="1:42" s="2" customFormat="1" ht="32.25" customHeight="1" thickBot="1">
      <c r="C82" s="729" t="s">
        <v>404</v>
      </c>
      <c r="D82" s="730"/>
      <c r="E82" s="730"/>
      <c r="F82" s="730"/>
      <c r="G82" s="730"/>
      <c r="H82" s="730"/>
      <c r="I82" s="730"/>
      <c r="J82" s="730"/>
      <c r="K82" s="730"/>
      <c r="L82" s="730"/>
      <c r="M82" s="730"/>
      <c r="N82" s="730"/>
      <c r="O82" s="730"/>
      <c r="P82" s="730"/>
      <c r="Q82" s="730"/>
      <c r="R82" s="730"/>
      <c r="S82" s="730"/>
      <c r="T82" s="730"/>
      <c r="U82" s="730"/>
      <c r="V82" s="733" t="s">
        <v>405</v>
      </c>
      <c r="W82" s="733"/>
      <c r="X82" s="733"/>
      <c r="Y82" s="733"/>
      <c r="Z82" s="733"/>
      <c r="AA82" s="733"/>
      <c r="AB82" s="733"/>
      <c r="AC82" s="733"/>
      <c r="AD82" s="733"/>
      <c r="AE82" s="733"/>
      <c r="AF82" s="733"/>
      <c r="AG82" s="733"/>
      <c r="AH82" s="733"/>
      <c r="AI82" s="733"/>
      <c r="AJ82" s="733"/>
      <c r="AK82" s="731" t="s">
        <v>389</v>
      </c>
      <c r="AL82" s="731"/>
      <c r="AM82" s="732"/>
    </row>
    <row r="83" spans="1:42" s="2" customFormat="1" ht="19.149999999999999" customHeight="1"/>
    <row r="84" spans="1:42" s="5" customFormat="1" ht="18.75" customHeight="1">
      <c r="A84" s="26"/>
      <c r="B84" s="26"/>
      <c r="C84" s="26"/>
      <c r="D84" s="26"/>
      <c r="E84" s="26"/>
      <c r="F84" s="26"/>
      <c r="G84" s="26"/>
      <c r="H84" s="26"/>
      <c r="I84" s="26"/>
      <c r="J84" s="26"/>
      <c r="K84" s="26"/>
      <c r="L84" s="26"/>
      <c r="M84" s="26"/>
      <c r="N84" s="26"/>
      <c r="O84" s="26"/>
      <c r="P84" s="26"/>
      <c r="Q84" s="26"/>
      <c r="R84" s="26"/>
      <c r="S84" s="26"/>
      <c r="T84" s="26"/>
      <c r="U84" s="3"/>
      <c r="V84" s="3"/>
      <c r="W84" s="3"/>
      <c r="X84" s="3"/>
      <c r="Y84" s="3"/>
      <c r="Z84" s="3"/>
      <c r="AA84" s="3"/>
      <c r="AB84" s="3"/>
      <c r="AC84" s="3"/>
      <c r="AD84" s="3"/>
      <c r="AE84" s="3"/>
      <c r="AF84" s="3"/>
      <c r="AG84" s="3"/>
      <c r="AH84" s="3"/>
      <c r="AI84" s="3"/>
      <c r="AJ84" s="3"/>
      <c r="AK84" s="3"/>
      <c r="AL84" s="3"/>
      <c r="AM84" s="3"/>
      <c r="AN84" s="3"/>
    </row>
    <row r="85" spans="1:42" ht="49.9" customHeight="1">
      <c r="A85" s="480" t="str">
        <f>【更新用】イベント基本情報!B3&amp;CHAR(10)&amp;CHAR(13)&amp;【更新用】イベント基本情報!B4</f>
        <v>第27回全九州カラーガード・パーカッションコンテスト
_x000D_第9回カラーガード全国大会九州予選</v>
      </c>
      <c r="B85" s="480"/>
      <c r="C85" s="480"/>
      <c r="D85" s="480"/>
      <c r="E85" s="480"/>
      <c r="F85" s="480"/>
      <c r="G85" s="480"/>
      <c r="H85" s="480"/>
      <c r="I85" s="480"/>
      <c r="J85" s="480"/>
      <c r="K85" s="480"/>
      <c r="L85" s="480"/>
      <c r="M85" s="480"/>
      <c r="N85" s="480"/>
      <c r="O85" s="480"/>
      <c r="P85" s="480"/>
      <c r="Q85" s="480"/>
      <c r="R85" s="480"/>
      <c r="S85" s="480"/>
      <c r="T85" s="480"/>
      <c r="U85" s="480"/>
      <c r="V85" s="480"/>
      <c r="W85" s="480"/>
      <c r="X85" s="480"/>
      <c r="Y85" s="480"/>
      <c r="Z85" s="480"/>
      <c r="AA85" s="480"/>
      <c r="AB85" s="480"/>
      <c r="AC85" s="480"/>
      <c r="AD85" s="480"/>
      <c r="AE85" s="480"/>
      <c r="AF85" s="480"/>
      <c r="AG85" s="480"/>
      <c r="AH85" s="480"/>
      <c r="AI85" s="480"/>
      <c r="AJ85" s="480"/>
      <c r="AK85" s="480"/>
      <c r="AL85" s="480"/>
      <c r="AM85" s="480"/>
      <c r="AN85" s="480"/>
    </row>
    <row r="86" spans="1:42" ht="18.75" customHeight="1">
      <c r="A86" s="738" t="s">
        <v>64</v>
      </c>
      <c r="B86" s="738"/>
      <c r="C86" s="738"/>
      <c r="D86" s="738"/>
      <c r="E86" s="738"/>
      <c r="F86" s="738"/>
      <c r="G86" s="738"/>
      <c r="H86" s="738"/>
      <c r="I86" s="738"/>
      <c r="J86" s="738"/>
      <c r="K86" s="738"/>
      <c r="L86" s="738"/>
      <c r="M86" s="738"/>
      <c r="N86" s="738"/>
      <c r="O86" s="738"/>
      <c r="P86" s="738"/>
      <c r="Q86" s="738"/>
      <c r="R86" s="738"/>
      <c r="S86" s="738"/>
      <c r="T86" s="738"/>
      <c r="U86" s="738"/>
      <c r="V86" s="738"/>
      <c r="W86" s="738"/>
      <c r="X86" s="738"/>
      <c r="Y86" s="738"/>
      <c r="Z86" s="738"/>
      <c r="AA86" s="738"/>
      <c r="AB86" s="738"/>
      <c r="AC86" s="738"/>
      <c r="AD86" s="738"/>
      <c r="AE86" s="738"/>
      <c r="AF86" s="738"/>
      <c r="AG86" s="738"/>
      <c r="AH86" s="738"/>
      <c r="AI86" s="738"/>
      <c r="AJ86" s="738"/>
      <c r="AK86" s="738"/>
      <c r="AL86" s="738"/>
      <c r="AM86" s="738"/>
      <c r="AN86" s="738"/>
    </row>
    <row r="87" spans="1:42" ht="18.75" customHeight="1">
      <c r="C87" s="736" t="s">
        <v>69</v>
      </c>
      <c r="D87" s="736"/>
      <c r="E87" s="736"/>
      <c r="F87" s="736"/>
      <c r="G87" s="736"/>
      <c r="H87" s="736"/>
      <c r="I87" s="736"/>
      <c r="J87" s="736"/>
    </row>
    <row r="88" spans="1:42" ht="7.15" customHeight="1">
      <c r="C88" s="326"/>
      <c r="D88" s="326"/>
      <c r="E88" s="326"/>
      <c r="F88" s="331"/>
      <c r="G88" s="332"/>
      <c r="H88" s="332"/>
      <c r="I88" s="332"/>
      <c r="J88" s="332"/>
      <c r="K88" s="333"/>
      <c r="L88" s="333"/>
      <c r="M88" s="333"/>
      <c r="N88" s="333"/>
      <c r="O88" s="333"/>
      <c r="P88" s="333"/>
      <c r="Q88" s="333"/>
      <c r="R88" s="333"/>
      <c r="S88" s="333"/>
      <c r="T88" s="333"/>
      <c r="U88" s="333"/>
      <c r="V88" s="333"/>
      <c r="W88" s="333"/>
      <c r="X88" s="333"/>
      <c r="Y88" s="333"/>
      <c r="Z88" s="333"/>
      <c r="AA88" s="333"/>
      <c r="AB88" s="333"/>
      <c r="AC88" s="333"/>
      <c r="AD88" s="333"/>
      <c r="AE88" s="333"/>
      <c r="AF88" s="333"/>
      <c r="AG88" s="333"/>
      <c r="AH88" s="334"/>
    </row>
    <row r="89" spans="1:42" ht="17.25">
      <c r="F89" s="481" t="str">
        <f>【更新用】イベント基本情報!B5</f>
        <v>〒813-0042</v>
      </c>
      <c r="G89" s="477"/>
      <c r="H89" s="477"/>
      <c r="I89" s="477"/>
      <c r="J89" s="477"/>
      <c r="K89" s="477"/>
      <c r="L89" s="477"/>
      <c r="M89" s="477"/>
      <c r="N89" s="477"/>
      <c r="O89" s="477"/>
      <c r="P89" s="477"/>
      <c r="Q89" s="477"/>
      <c r="R89" s="477"/>
      <c r="S89" s="477"/>
      <c r="T89" s="477"/>
      <c r="U89" s="477"/>
      <c r="V89" s="477"/>
      <c r="W89" s="477"/>
      <c r="X89" s="477"/>
      <c r="Y89" s="477"/>
      <c r="Z89" s="477"/>
      <c r="AA89" s="477"/>
      <c r="AB89" s="477"/>
      <c r="AC89" s="477"/>
      <c r="AD89" s="477"/>
      <c r="AE89" s="477"/>
      <c r="AF89" s="477"/>
      <c r="AG89" s="477"/>
      <c r="AH89" s="482"/>
      <c r="AP89" s="18"/>
    </row>
    <row r="90" spans="1:42" ht="17.25">
      <c r="F90" s="329"/>
      <c r="G90" s="477" t="str">
        <f>【更新用】イベント基本情報!B6</f>
        <v>福岡県福岡市東区舞松原3丁目1-15-103</v>
      </c>
      <c r="H90" s="477"/>
      <c r="I90" s="477"/>
      <c r="J90" s="477"/>
      <c r="K90" s="477"/>
      <c r="L90" s="477"/>
      <c r="M90" s="477"/>
      <c r="N90" s="477"/>
      <c r="O90" s="477"/>
      <c r="P90" s="477"/>
      <c r="Q90" s="477"/>
      <c r="R90" s="477"/>
      <c r="S90" s="477"/>
      <c r="T90" s="477"/>
      <c r="U90" s="477"/>
      <c r="V90" s="477"/>
      <c r="W90" s="477"/>
      <c r="X90" s="477"/>
      <c r="Y90" s="477"/>
      <c r="Z90" s="477"/>
      <c r="AA90" s="477"/>
      <c r="AB90" s="477"/>
      <c r="AC90" s="477"/>
      <c r="AD90" s="477"/>
      <c r="AE90" s="477"/>
      <c r="AF90" s="477"/>
      <c r="AG90" s="477"/>
      <c r="AH90" s="330"/>
      <c r="AP90" s="18"/>
    </row>
    <row r="91" spans="1:42" ht="17.25">
      <c r="F91" s="329"/>
      <c r="G91" s="477">
        <f>【更新用】イベント基本情報!B7</f>
        <v>0</v>
      </c>
      <c r="H91" s="477"/>
      <c r="I91" s="477"/>
      <c r="J91" s="477"/>
      <c r="K91" s="477"/>
      <c r="L91" s="477"/>
      <c r="M91" s="477"/>
      <c r="N91" s="477"/>
      <c r="O91" s="477"/>
      <c r="P91" s="477"/>
      <c r="Q91" s="477"/>
      <c r="R91" s="477"/>
      <c r="S91" s="477"/>
      <c r="T91" s="477"/>
      <c r="U91" s="477"/>
      <c r="V91" s="477"/>
      <c r="W91" s="477"/>
      <c r="X91" s="477"/>
      <c r="Y91" s="477"/>
      <c r="Z91" s="477"/>
      <c r="AA91" s="477"/>
      <c r="AB91" s="477"/>
      <c r="AC91" s="477"/>
      <c r="AD91" s="477"/>
      <c r="AE91" s="477"/>
      <c r="AF91" s="477"/>
      <c r="AG91" s="477"/>
      <c r="AH91" s="330"/>
      <c r="AP91" s="18"/>
    </row>
    <row r="92" spans="1:42" ht="17.25">
      <c r="F92" s="329"/>
      <c r="G92" s="478" t="str">
        <f>【更新用】イベント基本情報!B8&amp;"  御中"</f>
        <v>小島　浩毅（九州協会事務局長）  御中</v>
      </c>
      <c r="H92" s="478"/>
      <c r="I92" s="478"/>
      <c r="J92" s="478"/>
      <c r="K92" s="478"/>
      <c r="L92" s="478"/>
      <c r="M92" s="478"/>
      <c r="N92" s="478"/>
      <c r="O92" s="478"/>
      <c r="P92" s="478"/>
      <c r="Q92" s="478"/>
      <c r="R92" s="478"/>
      <c r="S92" s="478"/>
      <c r="T92" s="478"/>
      <c r="U92" s="478"/>
      <c r="V92" s="478"/>
      <c r="W92" s="478"/>
      <c r="X92" s="478"/>
      <c r="Y92" s="478"/>
      <c r="Z92" s="478"/>
      <c r="AA92" s="478"/>
      <c r="AB92" s="478"/>
      <c r="AC92" s="478"/>
      <c r="AD92" s="478"/>
      <c r="AE92" s="478"/>
      <c r="AF92" s="478"/>
      <c r="AG92" s="478"/>
      <c r="AH92" s="330"/>
      <c r="AP92" s="18"/>
    </row>
    <row r="93" spans="1:42" ht="15" customHeight="1">
      <c r="F93" s="32"/>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4"/>
      <c r="AP93" s="18"/>
    </row>
    <row r="94" spans="1:42" ht="18.75" customHeight="1">
      <c r="F94" s="27"/>
      <c r="J94" s="15" t="s">
        <v>68</v>
      </c>
      <c r="AH94" s="28"/>
      <c r="AK94" s="18"/>
    </row>
    <row r="95" spans="1:42" ht="18.75" customHeight="1">
      <c r="F95" s="27"/>
      <c r="J95" s="501" t="s">
        <v>65</v>
      </c>
      <c r="K95" s="501"/>
      <c r="L95" s="501"/>
      <c r="M95" s="501"/>
      <c r="N95" s="15" t="s">
        <v>70</v>
      </c>
      <c r="O95" s="734">
        <f>'1.【参加申込入力シート】'!D11</f>
        <v>0</v>
      </c>
      <c r="P95" s="734"/>
      <c r="Q95" s="734"/>
      <c r="R95" s="734"/>
      <c r="S95" s="734"/>
      <c r="T95" s="734"/>
      <c r="U95" s="734"/>
      <c r="V95" s="734"/>
      <c r="W95" s="734"/>
      <c r="X95" s="734"/>
      <c r="Y95" s="734"/>
      <c r="Z95" s="734"/>
      <c r="AA95" s="734"/>
      <c r="AB95" s="734"/>
      <c r="AC95" s="734"/>
      <c r="AD95" s="734"/>
      <c r="AE95" s="734"/>
      <c r="AF95" s="734"/>
      <c r="AG95" s="734"/>
      <c r="AH95" s="735"/>
      <c r="AK95" s="18"/>
    </row>
    <row r="96" spans="1:42" ht="18.75" customHeight="1">
      <c r="F96" s="27"/>
      <c r="J96" s="501" t="s">
        <v>66</v>
      </c>
      <c r="K96" s="501"/>
      <c r="L96" s="501"/>
      <c r="M96" s="501"/>
      <c r="N96" s="15" t="s">
        <v>70</v>
      </c>
      <c r="O96" s="728">
        <f>'1.【参加申込入力シート】'!D20</f>
        <v>0</v>
      </c>
      <c r="P96" s="728"/>
      <c r="Q96" s="728"/>
      <c r="R96" s="728"/>
      <c r="S96" s="728"/>
      <c r="T96" s="728"/>
      <c r="U96" s="728"/>
      <c r="V96" s="728"/>
      <c r="W96" s="728"/>
      <c r="X96" s="728"/>
      <c r="Y96" s="728"/>
      <c r="Z96" s="728"/>
      <c r="AA96" s="728"/>
      <c r="AB96" s="728"/>
      <c r="AC96" s="728"/>
      <c r="AH96" s="28"/>
      <c r="AK96" s="18"/>
    </row>
    <row r="97" spans="1:42" ht="18.75" customHeight="1">
      <c r="F97" s="27"/>
      <c r="J97" s="501" t="s">
        <v>67</v>
      </c>
      <c r="K97" s="501"/>
      <c r="L97" s="501"/>
      <c r="M97" s="501"/>
      <c r="N97" s="15" t="s">
        <v>70</v>
      </c>
      <c r="O97" s="728" t="str">
        <f>"〒"&amp;'1.【参加申込入力シート】'!M15</f>
        <v>〒-</v>
      </c>
      <c r="P97" s="728"/>
      <c r="Q97" s="728"/>
      <c r="R97" s="728"/>
      <c r="S97" s="728"/>
      <c r="T97" s="728"/>
      <c r="U97" s="728"/>
      <c r="V97" s="728"/>
      <c r="W97" s="728"/>
      <c r="X97" s="728"/>
      <c r="Y97" s="728"/>
      <c r="Z97" s="728"/>
      <c r="AA97" s="728"/>
      <c r="AB97" s="728"/>
      <c r="AC97" s="728"/>
      <c r="AH97" s="28"/>
      <c r="AK97" s="18"/>
    </row>
    <row r="98" spans="1:42" ht="18.75" customHeight="1">
      <c r="F98" s="29"/>
      <c r="G98" s="30"/>
      <c r="H98" s="30"/>
      <c r="I98" s="30"/>
      <c r="J98" s="30"/>
      <c r="K98" s="30"/>
      <c r="L98" s="30"/>
      <c r="M98" s="30"/>
      <c r="N98" s="30"/>
      <c r="O98" s="497">
        <f>'1.【参加申込入力シート】'!D16</f>
        <v>0</v>
      </c>
      <c r="P98" s="497"/>
      <c r="Q98" s="497"/>
      <c r="R98" s="497"/>
      <c r="S98" s="497"/>
      <c r="T98" s="497"/>
      <c r="U98" s="497"/>
      <c r="V98" s="497"/>
      <c r="W98" s="497"/>
      <c r="X98" s="497"/>
      <c r="Y98" s="497"/>
      <c r="Z98" s="497"/>
      <c r="AA98" s="497"/>
      <c r="AB98" s="497"/>
      <c r="AC98" s="497"/>
      <c r="AD98" s="497"/>
      <c r="AE98" s="497"/>
      <c r="AF98" s="497"/>
      <c r="AG98" s="497"/>
      <c r="AH98" s="498"/>
      <c r="AK98" s="18"/>
    </row>
    <row r="99" spans="1:42" ht="8.25" customHeight="1">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row>
    <row r="100" spans="1:42" ht="18.75" customHeight="1">
      <c r="A100" s="726" t="s">
        <v>179</v>
      </c>
      <c r="B100" s="726"/>
      <c r="C100" s="726"/>
      <c r="D100" s="726"/>
      <c r="E100" s="726"/>
      <c r="F100" s="726"/>
      <c r="G100" s="726"/>
      <c r="H100" s="726"/>
      <c r="I100" s="726"/>
      <c r="J100" s="726"/>
      <c r="K100" s="726"/>
      <c r="L100" s="726"/>
      <c r="M100" s="726"/>
      <c r="N100" s="726"/>
      <c r="O100" s="726"/>
      <c r="P100" s="726" t="s">
        <v>180</v>
      </c>
      <c r="Q100" s="726"/>
      <c r="R100" s="726"/>
      <c r="S100" s="726"/>
      <c r="T100" s="726"/>
      <c r="U100" s="726"/>
      <c r="V100" s="726"/>
      <c r="W100" s="726"/>
      <c r="X100" s="726"/>
      <c r="Y100" s="726"/>
      <c r="Z100" s="726"/>
      <c r="AA100" s="726"/>
      <c r="AB100" s="726"/>
      <c r="AC100" s="726"/>
      <c r="AD100" s="726"/>
      <c r="AE100" s="726"/>
      <c r="AF100" s="726"/>
      <c r="AG100" s="726"/>
      <c r="AH100" s="726"/>
      <c r="AI100" s="726"/>
      <c r="AJ100" s="726"/>
      <c r="AK100" s="726"/>
      <c r="AL100" s="726"/>
      <c r="AM100" s="726"/>
      <c r="AN100" s="726"/>
    </row>
    <row r="101" spans="1:42" ht="12.75">
      <c r="A101" s="727" t="str">
        <f>【更新用】イベント基本情報!B15</f>
        <v>令和７年５月１６日（金）</v>
      </c>
      <c r="B101" s="727"/>
      <c r="C101" s="727"/>
      <c r="D101" s="727"/>
      <c r="E101" s="727"/>
      <c r="F101" s="727"/>
      <c r="G101" s="727"/>
      <c r="H101" s="727"/>
      <c r="I101" s="727"/>
      <c r="J101" s="727"/>
      <c r="K101" s="727"/>
      <c r="L101" s="727"/>
      <c r="M101" s="727"/>
      <c r="N101" s="727"/>
      <c r="O101" s="727"/>
      <c r="P101" s="479" t="str">
        <f>【更新用】イベント基本情報!B5</f>
        <v>〒813-0042</v>
      </c>
      <c r="Q101" s="479"/>
      <c r="R101" s="479"/>
      <c r="S101" s="479"/>
      <c r="T101" s="479"/>
      <c r="U101" s="479"/>
      <c r="V101" s="479"/>
      <c r="W101" s="479"/>
      <c r="X101" s="479"/>
      <c r="Y101" s="479"/>
      <c r="Z101" s="479"/>
      <c r="AA101" s="479"/>
      <c r="AB101" s="479"/>
      <c r="AC101" s="479"/>
      <c r="AD101" s="479"/>
      <c r="AE101" s="479"/>
      <c r="AF101" s="479"/>
      <c r="AG101" s="479"/>
      <c r="AH101" s="479"/>
      <c r="AI101" s="479"/>
      <c r="AJ101" s="479"/>
      <c r="AK101" s="479"/>
      <c r="AL101" s="479"/>
      <c r="AM101" s="479"/>
      <c r="AN101" s="479"/>
    </row>
    <row r="102" spans="1:42" ht="12.75">
      <c r="A102" s="325"/>
      <c r="B102" s="325"/>
      <c r="C102" s="325"/>
      <c r="D102" s="325"/>
      <c r="E102" s="325"/>
      <c r="F102" s="325"/>
      <c r="G102" s="325"/>
      <c r="H102" s="325"/>
      <c r="I102" s="325"/>
      <c r="J102" s="325"/>
      <c r="K102" s="325"/>
      <c r="L102" s="325"/>
      <c r="M102" s="325"/>
      <c r="N102" s="325"/>
      <c r="O102" s="325"/>
      <c r="P102" s="479" t="str">
        <f>【更新用】イベント基本情報!B6</f>
        <v>福岡県福岡市東区舞松原3丁目1-15-103</v>
      </c>
      <c r="Q102" s="479"/>
      <c r="R102" s="479"/>
      <c r="S102" s="479"/>
      <c r="T102" s="479"/>
      <c r="U102" s="479"/>
      <c r="V102" s="479"/>
      <c r="W102" s="479"/>
      <c r="X102" s="479"/>
      <c r="Y102" s="479"/>
      <c r="Z102" s="479"/>
      <c r="AA102" s="479"/>
      <c r="AB102" s="479"/>
      <c r="AC102" s="479"/>
      <c r="AD102" s="479"/>
      <c r="AE102" s="479"/>
      <c r="AF102" s="479"/>
      <c r="AG102" s="479"/>
      <c r="AH102" s="479"/>
      <c r="AI102" s="479"/>
      <c r="AJ102" s="479"/>
      <c r="AK102" s="479"/>
      <c r="AL102" s="479"/>
      <c r="AM102" s="479"/>
      <c r="AN102" s="479"/>
    </row>
    <row r="103" spans="1:42" ht="12.75">
      <c r="A103" s="325"/>
      <c r="B103" s="325"/>
      <c r="C103" s="325"/>
      <c r="D103" s="325"/>
      <c r="E103" s="325"/>
      <c r="F103" s="325"/>
      <c r="G103" s="325"/>
      <c r="H103" s="325"/>
      <c r="I103" s="325"/>
      <c r="J103" s="325"/>
      <c r="K103" s="325"/>
      <c r="L103" s="325"/>
      <c r="M103" s="325"/>
      <c r="N103" s="325"/>
      <c r="O103" s="325"/>
      <c r="P103" s="479">
        <f>【更新用】イベント基本情報!B7</f>
        <v>0</v>
      </c>
      <c r="Q103" s="479"/>
      <c r="R103" s="479"/>
      <c r="S103" s="479"/>
      <c r="T103" s="479"/>
      <c r="U103" s="479"/>
      <c r="V103" s="479"/>
      <c r="W103" s="479"/>
      <c r="X103" s="479"/>
      <c r="Y103" s="479"/>
      <c r="Z103" s="479"/>
      <c r="AA103" s="479"/>
      <c r="AB103" s="479"/>
      <c r="AC103" s="479"/>
      <c r="AD103" s="479"/>
      <c r="AE103" s="479"/>
      <c r="AF103" s="479"/>
      <c r="AG103" s="479"/>
      <c r="AH103" s="479"/>
      <c r="AI103" s="479"/>
      <c r="AJ103" s="479"/>
      <c r="AK103" s="479"/>
      <c r="AL103" s="479"/>
      <c r="AM103" s="479"/>
      <c r="AN103" s="479"/>
    </row>
    <row r="104" spans="1:42" ht="12.75">
      <c r="A104" s="325"/>
      <c r="B104" s="325"/>
      <c r="C104" s="325"/>
      <c r="D104" s="325"/>
      <c r="E104" s="325"/>
      <c r="F104" s="325"/>
      <c r="G104" s="325"/>
      <c r="H104" s="325"/>
      <c r="I104" s="325"/>
      <c r="J104" s="325"/>
      <c r="K104" s="325"/>
      <c r="L104" s="325"/>
      <c r="M104" s="325"/>
      <c r="N104" s="325"/>
      <c r="O104" s="325"/>
      <c r="P104" s="479" t="str">
        <f>【更新用】イベント基本情報!B8</f>
        <v>小島　浩毅（九州協会事務局長）</v>
      </c>
      <c r="Q104" s="479"/>
      <c r="R104" s="479"/>
      <c r="S104" s="479"/>
      <c r="T104" s="479"/>
      <c r="U104" s="479"/>
      <c r="V104" s="479"/>
      <c r="W104" s="479"/>
      <c r="X104" s="479"/>
      <c r="Y104" s="479"/>
      <c r="Z104" s="479"/>
      <c r="AA104" s="479"/>
      <c r="AB104" s="479"/>
      <c r="AC104" s="479"/>
      <c r="AD104" s="479"/>
      <c r="AE104" s="479"/>
      <c r="AF104" s="479"/>
      <c r="AG104" s="479"/>
      <c r="AH104" s="479"/>
      <c r="AI104" s="479"/>
      <c r="AJ104" s="479"/>
      <c r="AK104" s="479"/>
      <c r="AL104" s="479"/>
      <c r="AM104" s="479"/>
      <c r="AN104" s="479"/>
    </row>
    <row r="105" spans="1:42" ht="12.75">
      <c r="A105" s="512"/>
      <c r="B105" s="512"/>
      <c r="C105" s="512"/>
      <c r="D105" s="512"/>
      <c r="E105" s="512"/>
      <c r="F105" s="512"/>
      <c r="G105" s="512"/>
      <c r="H105" s="512"/>
      <c r="I105" s="512"/>
      <c r="J105" s="512"/>
      <c r="K105" s="512"/>
      <c r="L105" s="512"/>
      <c r="M105" s="512"/>
      <c r="N105" s="512"/>
      <c r="O105" s="512"/>
      <c r="P105" s="499" t="str">
        <f>"ＴＥＬ："&amp;【更新用】イベント基本情報!B10</f>
        <v>ＴＥＬ：０８０－１７７２－４９２８（事務局長携帯）</v>
      </c>
      <c r="Q105" s="499"/>
      <c r="R105" s="499"/>
      <c r="S105" s="499"/>
      <c r="T105" s="499"/>
      <c r="U105" s="499"/>
      <c r="V105" s="499"/>
      <c r="W105" s="499"/>
      <c r="X105" s="499"/>
      <c r="Y105" s="499"/>
      <c r="Z105" s="499"/>
      <c r="AA105" s="499"/>
      <c r="AB105" s="499"/>
      <c r="AC105" s="499"/>
      <c r="AD105" s="499"/>
      <c r="AE105" s="499"/>
      <c r="AF105" s="499"/>
      <c r="AG105" s="499"/>
      <c r="AH105" s="499"/>
      <c r="AI105" s="499"/>
      <c r="AJ105" s="499"/>
      <c r="AK105" s="499"/>
      <c r="AL105" s="499"/>
      <c r="AM105" s="499"/>
      <c r="AN105" s="499"/>
    </row>
    <row r="106" spans="1:42" ht="12.75">
      <c r="A106" s="304"/>
      <c r="B106" s="304"/>
      <c r="C106" s="304"/>
      <c r="D106" s="304"/>
      <c r="E106" s="304"/>
      <c r="F106" s="304"/>
      <c r="G106" s="304"/>
      <c r="H106" s="304"/>
      <c r="I106" s="304"/>
      <c r="J106" s="304"/>
      <c r="K106" s="304"/>
      <c r="L106" s="304"/>
      <c r="M106" s="304"/>
      <c r="N106" s="304"/>
      <c r="O106" s="304"/>
      <c r="P106" s="499" t="str">
        <f>"ＦＡＸ："&amp;【更新用】イベント基本情報!B11</f>
        <v>ＦＡＸ：０９２－７１９－１７７４</v>
      </c>
      <c r="Q106" s="499"/>
      <c r="R106" s="499"/>
      <c r="S106" s="499"/>
      <c r="T106" s="499"/>
      <c r="U106" s="499"/>
      <c r="V106" s="499"/>
      <c r="W106" s="499"/>
      <c r="X106" s="499"/>
      <c r="Y106" s="499"/>
      <c r="Z106" s="499"/>
      <c r="AA106" s="499"/>
      <c r="AB106" s="499"/>
      <c r="AC106" s="499"/>
      <c r="AD106" s="499"/>
      <c r="AE106" s="499"/>
      <c r="AF106" s="499"/>
      <c r="AG106" s="499"/>
      <c r="AH106" s="499"/>
      <c r="AI106" s="499"/>
      <c r="AJ106" s="499"/>
      <c r="AK106" s="499"/>
      <c r="AL106" s="499"/>
      <c r="AM106" s="499"/>
      <c r="AN106" s="499"/>
    </row>
    <row r="107" spans="1:42" ht="12.75">
      <c r="A107" s="512"/>
      <c r="B107" s="512"/>
      <c r="C107" s="512"/>
      <c r="D107" s="512"/>
      <c r="E107" s="512"/>
      <c r="F107" s="512"/>
      <c r="G107" s="512"/>
      <c r="H107" s="512"/>
      <c r="I107" s="512"/>
      <c r="J107" s="512"/>
      <c r="K107" s="512"/>
      <c r="L107" s="512"/>
      <c r="M107" s="512"/>
      <c r="N107" s="512"/>
      <c r="O107" s="512"/>
      <c r="P107" s="500" t="str">
        <f>"E-Mail："&amp;【更新用】イベント基本情報!B12</f>
        <v>E-Mail：jmba_kyushu@yahoo.co.jp</v>
      </c>
      <c r="Q107" s="500"/>
      <c r="R107" s="500"/>
      <c r="S107" s="500"/>
      <c r="T107" s="500"/>
      <c r="U107" s="500"/>
      <c r="V107" s="500"/>
      <c r="W107" s="500"/>
      <c r="X107" s="500"/>
      <c r="Y107" s="500"/>
      <c r="Z107" s="500"/>
      <c r="AA107" s="500"/>
      <c r="AB107" s="500"/>
      <c r="AC107" s="500"/>
      <c r="AD107" s="500"/>
      <c r="AE107" s="500"/>
      <c r="AF107" s="500"/>
      <c r="AG107" s="500"/>
      <c r="AH107" s="500"/>
      <c r="AI107" s="500"/>
      <c r="AJ107" s="500"/>
      <c r="AK107" s="500"/>
      <c r="AL107" s="500"/>
      <c r="AM107" s="500"/>
      <c r="AN107" s="500"/>
    </row>
    <row r="108" spans="1:42" ht="18.75" customHeight="1">
      <c r="A108" s="483"/>
      <c r="B108" s="483"/>
      <c r="C108" s="483"/>
      <c r="D108" s="483"/>
      <c r="E108" s="483"/>
      <c r="F108" s="483"/>
      <c r="G108" s="483"/>
      <c r="H108" s="483"/>
      <c r="I108" s="483"/>
      <c r="J108" s="483"/>
      <c r="K108" s="483"/>
      <c r="L108" s="483"/>
      <c r="M108" s="483"/>
      <c r="N108" s="483"/>
      <c r="O108" s="483"/>
      <c r="P108" s="483"/>
      <c r="Q108" s="483"/>
      <c r="R108" s="483"/>
      <c r="S108" s="483"/>
      <c r="T108" s="483"/>
      <c r="U108" s="483"/>
      <c r="V108" s="483"/>
      <c r="W108" s="483"/>
      <c r="X108" s="483"/>
      <c r="Y108" s="483"/>
      <c r="Z108" s="483"/>
      <c r="AA108" s="483"/>
      <c r="AB108" s="483"/>
      <c r="AC108" s="483"/>
      <c r="AD108" s="483"/>
      <c r="AE108" s="483"/>
      <c r="AF108" s="483"/>
      <c r="AG108" s="483"/>
      <c r="AH108" s="483"/>
      <c r="AI108" s="483"/>
      <c r="AJ108" s="483"/>
      <c r="AK108" s="483"/>
      <c r="AL108" s="483"/>
      <c r="AM108" s="483"/>
      <c r="AN108" s="483"/>
      <c r="AO108" s="14"/>
      <c r="AP108" s="14"/>
    </row>
    <row r="109" spans="1:42" ht="18.75" customHeight="1">
      <c r="AP109" s="18"/>
    </row>
    <row r="110" spans="1:42" ht="18.75" customHeight="1">
      <c r="AP110" s="18"/>
    </row>
    <row r="111" spans="1:42" ht="18.75" customHeight="1">
      <c r="AP111" s="18"/>
    </row>
    <row r="112" spans="1:42" ht="18.75" customHeight="1">
      <c r="AP112" s="18"/>
    </row>
    <row r="113" spans="42:42" ht="18.75" customHeight="1">
      <c r="AP113" s="18"/>
    </row>
    <row r="114" spans="42:42" ht="18.75" customHeight="1">
      <c r="AP114" s="18"/>
    </row>
    <row r="115" spans="42:42" ht="18.75" customHeight="1">
      <c r="AP115" s="18"/>
    </row>
    <row r="116" spans="42:42" ht="18.75" customHeight="1">
      <c r="AP116" s="18"/>
    </row>
    <row r="117" spans="42:42" ht="18.75" customHeight="1">
      <c r="AP117" s="18"/>
    </row>
    <row r="118" spans="42:42" ht="18.75" customHeight="1">
      <c r="AP118" s="18"/>
    </row>
    <row r="119" spans="42:42" ht="18.75" customHeight="1">
      <c r="AP119" s="18"/>
    </row>
    <row r="120" spans="42:42" ht="18.75" customHeight="1">
      <c r="AP120" s="18"/>
    </row>
    <row r="121" spans="42:42" ht="18.75" customHeight="1">
      <c r="AP121" s="18"/>
    </row>
    <row r="122" spans="42:42" ht="18.75" customHeight="1">
      <c r="AP122" s="18"/>
    </row>
    <row r="123" spans="42:42" ht="18.75" customHeight="1">
      <c r="AP123" s="18"/>
    </row>
    <row r="124" spans="42:42" ht="18.75" customHeight="1">
      <c r="AP124" s="18"/>
    </row>
    <row r="125" spans="42:42" ht="18.75" customHeight="1">
      <c r="AP125" s="18"/>
    </row>
    <row r="126" spans="42:42" ht="18.75" customHeight="1">
      <c r="AP126" s="18"/>
    </row>
    <row r="127" spans="42:42" ht="18.75" customHeight="1">
      <c r="AP127" s="18"/>
    </row>
    <row r="128" spans="42:42" ht="18.75" customHeight="1">
      <c r="AP128" s="18"/>
    </row>
    <row r="129" spans="42:42" ht="18.75" customHeight="1">
      <c r="AP129" s="18"/>
    </row>
    <row r="130" spans="42:42" ht="18.75" customHeight="1">
      <c r="AP130" s="18"/>
    </row>
    <row r="131" spans="42:42" ht="18.75" customHeight="1">
      <c r="AP131" s="18"/>
    </row>
    <row r="132" spans="42:42" ht="18.75" customHeight="1">
      <c r="AP132" s="18"/>
    </row>
    <row r="133" spans="42:42" ht="18.75" customHeight="1">
      <c r="AP133" s="18"/>
    </row>
    <row r="134" spans="42:42" ht="18.75" customHeight="1">
      <c r="AP134" s="18"/>
    </row>
    <row r="135" spans="42:42" ht="18.75" customHeight="1">
      <c r="AP135" s="18"/>
    </row>
    <row r="136" spans="42:42" ht="18.75" customHeight="1">
      <c r="AP136" s="18"/>
    </row>
    <row r="137" spans="42:42" ht="18.75" customHeight="1">
      <c r="AP137" s="18"/>
    </row>
    <row r="138" spans="42:42" ht="18.75" customHeight="1">
      <c r="AP138" s="18"/>
    </row>
    <row r="139" spans="42:42" ht="18.75" customHeight="1">
      <c r="AP139" s="18"/>
    </row>
    <row r="140" spans="42:42" ht="18.75" customHeight="1">
      <c r="AP140" s="18"/>
    </row>
    <row r="141" spans="42:42" ht="18.75" customHeight="1">
      <c r="AP141" s="18"/>
    </row>
    <row r="142" spans="42:42" ht="18.75" customHeight="1">
      <c r="AP142" s="18"/>
    </row>
    <row r="143" spans="42:42" ht="18.75" customHeight="1">
      <c r="AP143" s="18"/>
    </row>
    <row r="144" spans="42:42" ht="18.75" customHeight="1">
      <c r="AP144" s="18"/>
    </row>
    <row r="145" spans="42:42" ht="18.75" customHeight="1">
      <c r="AP145" s="18"/>
    </row>
    <row r="146" spans="42:42" ht="18.75" customHeight="1">
      <c r="AP146" s="18"/>
    </row>
    <row r="147" spans="42:42" ht="18.75" customHeight="1">
      <c r="AP147" s="18"/>
    </row>
    <row r="148" spans="42:42" ht="18.75" customHeight="1">
      <c r="AP148" s="18"/>
    </row>
  </sheetData>
  <sheetProtection algorithmName="SHA-512" hashValue="2WeZjgyXGjEgMmDBbK/dFGQEm9/bucCKwtquk4bn+KilKLgqpW1zUQafzmjyugQeMtgIYgwkXG8mymJOuSABuQ==" saltValue="XYAoPZbwyeI85/uQQzpbOg==" spinCount="100000" sheet="1" objects="1" scenarios="1" selectLockedCells="1"/>
  <customSheetViews>
    <customSheetView guid="{B8528224-2B88-4620-AAE6-F78F68F2B1F1}" showPageBreaks="1" showGridLines="0" printArea="1" hiddenColumns="1" view="pageBreakPreview" topLeftCell="A43">
      <selection activeCell="J53" sqref="J53"/>
      <rowBreaks count="1" manualBreakCount="1">
        <brk id="43" max="39" man="1"/>
      </rowBreaks>
      <colBreaks count="1" manualBreakCount="1">
        <brk id="40" max="1048575" man="1"/>
      </colBreaks>
      <pageMargins left="0.7" right="0.7" top="0.75" bottom="0.75" header="0.3" footer="0.3"/>
      <pageSetup paperSize="9" scale="89" orientation="portrait" horizontalDpi="4294967294" copies="4" r:id="rId1"/>
      <headerFooter alignWithMargins="0">
        <oddHeader>&amp;R【ＮＡＧＡＳＡＫＩマーチングフェスティバル】
①参加申込書</oddHeader>
      </headerFooter>
    </customSheetView>
  </customSheetViews>
  <mergeCells count="198">
    <mergeCell ref="C80:U80"/>
    <mergeCell ref="V80:AC80"/>
    <mergeCell ref="AK80:AM80"/>
    <mergeCell ref="A100:O100"/>
    <mergeCell ref="P100:AN100"/>
    <mergeCell ref="A107:O107"/>
    <mergeCell ref="A105:O105"/>
    <mergeCell ref="A101:O101"/>
    <mergeCell ref="P101:AN101"/>
    <mergeCell ref="J96:M96"/>
    <mergeCell ref="J97:M97"/>
    <mergeCell ref="O96:AC96"/>
    <mergeCell ref="O97:AC97"/>
    <mergeCell ref="C82:U82"/>
    <mergeCell ref="AK82:AM82"/>
    <mergeCell ref="V82:AJ82"/>
    <mergeCell ref="O95:AH95"/>
    <mergeCell ref="C87:J87"/>
    <mergeCell ref="AD78:AJ81"/>
    <mergeCell ref="C79:U79"/>
    <mergeCell ref="V79:AC79"/>
    <mergeCell ref="A86:AN86"/>
    <mergeCell ref="AK79:AM79"/>
    <mergeCell ref="P106:AN106"/>
    <mergeCell ref="J19:AM19"/>
    <mergeCell ref="U38:W39"/>
    <mergeCell ref="AI38:AK39"/>
    <mergeCell ref="AL38:AN39"/>
    <mergeCell ref="Z54:AJ55"/>
    <mergeCell ref="G24:I25"/>
    <mergeCell ref="V70:AC70"/>
    <mergeCell ref="AD70:AJ70"/>
    <mergeCell ref="AK70:AM70"/>
    <mergeCell ref="C70:U70"/>
    <mergeCell ref="J21:N23"/>
    <mergeCell ref="O21:Q23"/>
    <mergeCell ref="AL30:AN31"/>
    <mergeCell ref="AL32:AN33"/>
    <mergeCell ref="AL34:AN35"/>
    <mergeCell ref="AL36:AN37"/>
    <mergeCell ref="AF28:AK29"/>
    <mergeCell ref="AF30:AK31"/>
    <mergeCell ref="AF32:AK33"/>
    <mergeCell ref="AF34:AK35"/>
    <mergeCell ref="AF36:AK37"/>
    <mergeCell ref="S21:U22"/>
    <mergeCell ref="B47:T47"/>
    <mergeCell ref="AA47:AN47"/>
    <mergeCell ref="C71:U71"/>
    <mergeCell ref="AK68:AM68"/>
    <mergeCell ref="C69:U69"/>
    <mergeCell ref="V69:AC69"/>
    <mergeCell ref="AD69:AJ69"/>
    <mergeCell ref="G49:Q49"/>
    <mergeCell ref="AK69:AM69"/>
    <mergeCell ref="A59:AN59"/>
    <mergeCell ref="Y42:AN43"/>
    <mergeCell ref="Y44:AN45"/>
    <mergeCell ref="V71:AC71"/>
    <mergeCell ref="AD71:AJ71"/>
    <mergeCell ref="AK71:AM71"/>
    <mergeCell ref="B51:X51"/>
    <mergeCell ref="AK54:AM55"/>
    <mergeCell ref="A65:S65"/>
    <mergeCell ref="U65:AI65"/>
    <mergeCell ref="B62:G62"/>
    <mergeCell ref="B63:G63"/>
    <mergeCell ref="H61:AM61"/>
    <mergeCell ref="H62:AL62"/>
    <mergeCell ref="H63:AL63"/>
    <mergeCell ref="B61:G61"/>
    <mergeCell ref="C54:X55"/>
    <mergeCell ref="X10:Z10"/>
    <mergeCell ref="AA10:AN10"/>
    <mergeCell ref="S12:V14"/>
    <mergeCell ref="AC14:AN14"/>
    <mergeCell ref="W13:AB13"/>
    <mergeCell ref="W12:AB12"/>
    <mergeCell ref="AC12:AN12"/>
    <mergeCell ref="AC13:AN13"/>
    <mergeCell ref="P13:R14"/>
    <mergeCell ref="A40:X41"/>
    <mergeCell ref="A42:X43"/>
    <mergeCell ref="A44:X45"/>
    <mergeCell ref="Y40:AN41"/>
    <mergeCell ref="A28:F37"/>
    <mergeCell ref="H15:AM16"/>
    <mergeCell ref="I17:AM17"/>
    <mergeCell ref="C13:F14"/>
    <mergeCell ref="W14:AB14"/>
    <mergeCell ref="AB21:AB22"/>
    <mergeCell ref="Y21:AA22"/>
    <mergeCell ref="R21:R22"/>
    <mergeCell ref="O26:Y27"/>
    <mergeCell ref="Z26:AN27"/>
    <mergeCell ref="G21:I23"/>
    <mergeCell ref="S24:AN25"/>
    <mergeCell ref="O24:Q25"/>
    <mergeCell ref="J24:N25"/>
    <mergeCell ref="A38:F39"/>
    <mergeCell ref="A21:F25"/>
    <mergeCell ref="A26:F27"/>
    <mergeCell ref="A15:F20"/>
    <mergeCell ref="V21:X22"/>
    <mergeCell ref="G26:N27"/>
    <mergeCell ref="G4:AH4"/>
    <mergeCell ref="G5:AH6"/>
    <mergeCell ref="AI4:AN4"/>
    <mergeCell ref="AI5:AN6"/>
    <mergeCell ref="G9:AN9"/>
    <mergeCell ref="A8:F10"/>
    <mergeCell ref="H8:M8"/>
    <mergeCell ref="N8:AN8"/>
    <mergeCell ref="AD72:AJ72"/>
    <mergeCell ref="AK72:AM72"/>
    <mergeCell ref="V72:AC72"/>
    <mergeCell ref="G38:N39"/>
    <mergeCell ref="X38:AE39"/>
    <mergeCell ref="P38:T39"/>
    <mergeCell ref="O28:AE29"/>
    <mergeCell ref="O30:AE31"/>
    <mergeCell ref="O32:AE33"/>
    <mergeCell ref="O34:AE35"/>
    <mergeCell ref="O36:AE37"/>
    <mergeCell ref="G28:N33"/>
    <mergeCell ref="G34:N37"/>
    <mergeCell ref="AL21:AN22"/>
    <mergeCell ref="AG21:AK22"/>
    <mergeCell ref="AC21:AF22"/>
    <mergeCell ref="C73:U73"/>
    <mergeCell ref="AK73:AM73"/>
    <mergeCell ref="C74:U74"/>
    <mergeCell ref="V74:AC74"/>
    <mergeCell ref="V73:AC73"/>
    <mergeCell ref="AD73:AJ73"/>
    <mergeCell ref="A1:AN1"/>
    <mergeCell ref="A2:AN2"/>
    <mergeCell ref="A4:F4"/>
    <mergeCell ref="A7:F7"/>
    <mergeCell ref="A5:F6"/>
    <mergeCell ref="G7:AN7"/>
    <mergeCell ref="C12:F12"/>
    <mergeCell ref="A11:F11"/>
    <mergeCell ref="G12:O12"/>
    <mergeCell ref="P12:R12"/>
    <mergeCell ref="X11:AN11"/>
    <mergeCell ref="G11:W11"/>
    <mergeCell ref="G10:I10"/>
    <mergeCell ref="J10:W10"/>
    <mergeCell ref="A12:B14"/>
    <mergeCell ref="G13:O14"/>
    <mergeCell ref="AL28:AN29"/>
    <mergeCell ref="C72:U72"/>
    <mergeCell ref="A108:AN108"/>
    <mergeCell ref="A58:AN58"/>
    <mergeCell ref="C67:U67"/>
    <mergeCell ref="V67:AC67"/>
    <mergeCell ref="C66:U66"/>
    <mergeCell ref="V66:AC66"/>
    <mergeCell ref="AD66:AJ66"/>
    <mergeCell ref="AK66:AM66"/>
    <mergeCell ref="AD67:AJ67"/>
    <mergeCell ref="AK67:AM67"/>
    <mergeCell ref="C68:U68"/>
    <mergeCell ref="V68:AC68"/>
    <mergeCell ref="AD68:AJ68"/>
    <mergeCell ref="O98:AH98"/>
    <mergeCell ref="P105:AN105"/>
    <mergeCell ref="P107:AN107"/>
    <mergeCell ref="C75:U75"/>
    <mergeCell ref="V75:AC75"/>
    <mergeCell ref="AD75:AJ75"/>
    <mergeCell ref="AK75:AM75"/>
    <mergeCell ref="C76:U76"/>
    <mergeCell ref="V76:AC76"/>
    <mergeCell ref="AD76:AJ76"/>
    <mergeCell ref="J95:M95"/>
    <mergeCell ref="G90:AG90"/>
    <mergeCell ref="G91:AG91"/>
    <mergeCell ref="G92:AG92"/>
    <mergeCell ref="P102:AN102"/>
    <mergeCell ref="P103:AN103"/>
    <mergeCell ref="P104:AN104"/>
    <mergeCell ref="C81:U81"/>
    <mergeCell ref="V81:AC81"/>
    <mergeCell ref="AK81:AM81"/>
    <mergeCell ref="A85:AN85"/>
    <mergeCell ref="F89:AH89"/>
    <mergeCell ref="C77:U77"/>
    <mergeCell ref="V77:AC77"/>
    <mergeCell ref="AD77:AJ77"/>
    <mergeCell ref="AK77:AM77"/>
    <mergeCell ref="C78:U78"/>
    <mergeCell ref="V78:AC78"/>
    <mergeCell ref="AK78:AM78"/>
    <mergeCell ref="AD74:AJ74"/>
    <mergeCell ref="AK74:AM74"/>
    <mergeCell ref="AK76:AM76"/>
  </mergeCells>
  <phoneticPr fontId="2"/>
  <printOptions horizontalCentered="1"/>
  <pageMargins left="0.70866141732283472" right="0.70866141732283472" top="0.74803149606299213" bottom="0.74803149606299213" header="0.31496062992125984" footer="0.31496062992125984"/>
  <pageSetup paperSize="9" scale="82" orientation="portrait" horizontalDpi="4294967294" copies="4" r:id="rId2"/>
  <headerFooter alignWithMargins="0"/>
  <rowBreaks count="2" manualBreakCount="2">
    <brk id="55" max="39" man="1"/>
    <brk id="82" max="39" man="1"/>
  </rowBreaks>
  <colBreaks count="1" manualBreakCount="1">
    <brk id="4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79998168889431442"/>
    <pageSetUpPr fitToPage="1"/>
  </sheetPr>
  <dimension ref="A1:N43"/>
  <sheetViews>
    <sheetView showGridLines="0" showRowColHeaders="0" showZeros="0" workbookViewId="0"/>
  </sheetViews>
  <sheetFormatPr defaultColWidth="0" defaultRowHeight="11.25" zeroHeight="1"/>
  <cols>
    <col min="1" max="1" width="2.5" style="103" customWidth="1"/>
    <col min="2" max="2" width="4" style="113" customWidth="1"/>
    <col min="3" max="3" width="18.625" style="113" customWidth="1"/>
    <col min="4" max="4" width="4" style="113" customWidth="1"/>
    <col min="5" max="5" width="18.625" style="113" customWidth="1"/>
    <col min="6" max="6" width="4" style="113" customWidth="1"/>
    <col min="7" max="7" width="18.625" style="113" customWidth="1"/>
    <col min="8" max="8" width="4" style="113" customWidth="1"/>
    <col min="9" max="9" width="18.625" style="113" customWidth="1"/>
    <col min="10" max="10" width="4" style="113" customWidth="1"/>
    <col min="11" max="11" width="18.625" style="113" customWidth="1"/>
    <col min="12" max="12" width="4" style="113" customWidth="1"/>
    <col min="13" max="13" width="18.625" style="113" customWidth="1"/>
    <col min="14" max="14" width="2.375" style="113" customWidth="1"/>
    <col min="15" max="16384" width="9" style="103" hidden="1"/>
  </cols>
  <sheetData>
    <row r="1" spans="1:14" ht="13.5" customHeight="1">
      <c r="A1" s="9"/>
      <c r="B1" s="9"/>
      <c r="C1" s="9"/>
      <c r="D1" s="9"/>
      <c r="E1" s="9"/>
      <c r="F1" s="9"/>
      <c r="G1" s="9"/>
      <c r="H1" s="9"/>
      <c r="I1" s="9"/>
      <c r="J1" s="9"/>
      <c r="K1" s="9"/>
      <c r="L1" s="9"/>
      <c r="M1" s="9"/>
      <c r="N1" s="102"/>
    </row>
    <row r="2" spans="1:14" ht="13.5" customHeight="1">
      <c r="B2" s="743" t="str">
        <f>【更新用】イベント基本情報!B3&amp;CHAR(10)&amp;CHAR(13)&amp;【更新用】イベント基本情報!B4</f>
        <v>第27回全九州カラーガード・パーカッションコンテスト
_x000D_第9回カラーガード全国大会九州予選</v>
      </c>
      <c r="C2" s="743"/>
      <c r="D2" s="743"/>
      <c r="E2" s="743"/>
      <c r="F2" s="743"/>
      <c r="G2" s="743"/>
      <c r="H2" s="104"/>
      <c r="I2" s="744"/>
      <c r="J2" s="744"/>
      <c r="K2" s="744"/>
      <c r="L2" s="744"/>
      <c r="M2" s="105"/>
      <c r="N2" s="104"/>
    </row>
    <row r="3" spans="1:14" ht="25.5" customHeight="1">
      <c r="B3" s="743"/>
      <c r="C3" s="743"/>
      <c r="D3" s="743"/>
      <c r="E3" s="743"/>
      <c r="F3" s="743"/>
      <c r="G3" s="743"/>
      <c r="H3" s="92"/>
      <c r="I3" s="745" t="s">
        <v>301</v>
      </c>
      <c r="J3" s="745"/>
      <c r="K3" s="745"/>
      <c r="L3" s="745"/>
      <c r="M3" s="152"/>
      <c r="N3" s="104"/>
    </row>
    <row r="4" spans="1:14" ht="18" thickBot="1">
      <c r="B4" s="746"/>
      <c r="C4" s="746"/>
      <c r="D4" s="746"/>
      <c r="E4" s="746"/>
      <c r="F4" s="746"/>
      <c r="G4" s="746"/>
      <c r="H4" s="92"/>
      <c r="I4" s="92"/>
      <c r="J4" s="92"/>
      <c r="K4" s="747"/>
      <c r="L4" s="747"/>
      <c r="M4" s="747"/>
      <c r="N4" s="92"/>
    </row>
    <row r="5" spans="1:14" s="105" customFormat="1" ht="27" customHeight="1" thickBot="1">
      <c r="C5" s="106" t="s">
        <v>65</v>
      </c>
      <c r="D5" s="739">
        <f>'1.【参加申込入力シート】'!D11</f>
        <v>0</v>
      </c>
      <c r="E5" s="740"/>
      <c r="F5" s="740"/>
      <c r="G5" s="741"/>
      <c r="I5" s="106" t="s">
        <v>438</v>
      </c>
      <c r="J5" s="740" t="str">
        <f>'1.【参加申込入力シート】'!D28&amp;" ("&amp;'1.【参加申込入力シート】'!D29&amp;")"</f>
        <v>※リストから選択して下さい (※リストから選択して下さい)</v>
      </c>
      <c r="K5" s="740"/>
      <c r="L5" s="740"/>
      <c r="M5" s="741"/>
    </row>
    <row r="6" spans="1:14" s="107" customFormat="1" ht="5.25" customHeight="1" thickBot="1">
      <c r="B6" s="108"/>
      <c r="C6" s="108"/>
      <c r="D6" s="108"/>
      <c r="E6" s="108"/>
      <c r="F6" s="108"/>
      <c r="G6" s="108"/>
      <c r="H6" s="108"/>
      <c r="I6" s="108"/>
      <c r="J6" s="108"/>
      <c r="K6" s="108"/>
      <c r="L6" s="108"/>
      <c r="M6" s="108"/>
      <c r="N6" s="108"/>
    </row>
    <row r="7" spans="1:14" ht="13.9" customHeight="1" thickBot="1">
      <c r="B7" s="109" t="s">
        <v>188</v>
      </c>
      <c r="C7" s="110" t="s">
        <v>191</v>
      </c>
      <c r="D7" s="111" t="s">
        <v>188</v>
      </c>
      <c r="E7" s="110" t="s">
        <v>191</v>
      </c>
      <c r="F7" s="111" t="s">
        <v>188</v>
      </c>
      <c r="G7" s="110" t="s">
        <v>191</v>
      </c>
      <c r="H7" s="111" t="s">
        <v>188</v>
      </c>
      <c r="I7" s="110" t="s">
        <v>191</v>
      </c>
      <c r="J7" s="111" t="s">
        <v>188</v>
      </c>
      <c r="K7" s="110" t="s">
        <v>191</v>
      </c>
      <c r="L7" s="111" t="s">
        <v>188</v>
      </c>
      <c r="M7" s="112" t="s">
        <v>191</v>
      </c>
    </row>
    <row r="8" spans="1:14" ht="13.9" customHeight="1">
      <c r="B8" s="114">
        <v>1</v>
      </c>
      <c r="C8" s="115" t="str">
        <f>IF('3.【構成メンバー入力シート】'!B6="","",VLOOKUP(B8,'3.【構成メンバー入力シート】'!$A$6:$B$205,2,0))</f>
        <v/>
      </c>
      <c r="D8" s="116">
        <v>2</v>
      </c>
      <c r="E8" s="117" t="str">
        <f>IF('3.【構成メンバー入力シート】'!B7="","",VLOOKUP(D8,'3.【構成メンバー入力シート】'!$A$6:$B$205,2,0))</f>
        <v/>
      </c>
      <c r="F8" s="116">
        <v>3</v>
      </c>
      <c r="G8" s="117" t="str">
        <f>IF('3.【構成メンバー入力シート】'!B8="","",VLOOKUP(F8,'3.【構成メンバー入力シート】'!$A$6:$B$205,2,0))</f>
        <v/>
      </c>
      <c r="H8" s="116">
        <v>4</v>
      </c>
      <c r="I8" s="117" t="str">
        <f>IF('3.【構成メンバー入力シート】'!B9="","",VLOOKUP(H8,'3.【構成メンバー入力シート】'!$A$6:$B$205,2,0))</f>
        <v/>
      </c>
      <c r="J8" s="116">
        <v>5</v>
      </c>
      <c r="K8" s="117" t="str">
        <f>IF('3.【構成メンバー入力シート】'!B10="","",VLOOKUP(J8,'3.【構成メンバー入力シート】'!$A$6:$B$205,2,0))</f>
        <v/>
      </c>
      <c r="L8" s="118">
        <v>6</v>
      </c>
      <c r="M8" s="119" t="str">
        <f>IF('3.【構成メンバー入力シート】'!B11="","",VLOOKUP(L8,'3.【構成メンバー入力シート】'!$A$6:$B$205,2,0))</f>
        <v/>
      </c>
    </row>
    <row r="9" spans="1:14" ht="13.9" customHeight="1">
      <c r="B9" s="120">
        <v>7</v>
      </c>
      <c r="C9" s="121" t="str">
        <f>IF('3.【構成メンバー入力シート】'!B12="","",VLOOKUP(B9,'3.【構成メンバー入力シート】'!$A$6:$B$205,2,0))</f>
        <v/>
      </c>
      <c r="D9" s="122">
        <v>8</v>
      </c>
      <c r="E9" s="123" t="str">
        <f>IF('3.【構成メンバー入力シート】'!B13="","",VLOOKUP(D9,'3.【構成メンバー入力シート】'!$A$6:$B$205,2,0))</f>
        <v/>
      </c>
      <c r="F9" s="122">
        <v>9</v>
      </c>
      <c r="G9" s="123" t="str">
        <f>IF('3.【構成メンバー入力シート】'!B14="","",VLOOKUP(F9,'3.【構成メンバー入力シート】'!$A$6:$B$205,2,0))</f>
        <v/>
      </c>
      <c r="H9" s="122">
        <v>10</v>
      </c>
      <c r="I9" s="123" t="str">
        <f>IF('3.【構成メンバー入力シート】'!B15="","",VLOOKUP(H9,'3.【構成メンバー入力シート】'!$A$6:$B$205,2,0))</f>
        <v/>
      </c>
      <c r="J9" s="122">
        <v>11</v>
      </c>
      <c r="K9" s="123" t="str">
        <f>IF('3.【構成メンバー入力シート】'!B16="","",VLOOKUP(J9,'3.【構成メンバー入力シート】'!$A$6:$B$205,2,0))</f>
        <v/>
      </c>
      <c r="L9" s="124">
        <v>12</v>
      </c>
      <c r="M9" s="125" t="str">
        <f>IF('3.【構成メンバー入力シート】'!B17="","",VLOOKUP(L9,'3.【構成メンバー入力シート】'!$A$6:$B$205,2,0))</f>
        <v/>
      </c>
    </row>
    <row r="10" spans="1:14" ht="13.9" customHeight="1">
      <c r="B10" s="120">
        <v>13</v>
      </c>
      <c r="C10" s="121" t="str">
        <f>IF('3.【構成メンバー入力シート】'!B18="","",VLOOKUP(B10,'3.【構成メンバー入力シート】'!$A$6:$B$205,2,0))</f>
        <v/>
      </c>
      <c r="D10" s="122">
        <v>14</v>
      </c>
      <c r="E10" s="123" t="str">
        <f>IF('3.【構成メンバー入力シート】'!B19="","",VLOOKUP(D10,'3.【構成メンバー入力シート】'!$A$6:$B$205,2,0))</f>
        <v/>
      </c>
      <c r="F10" s="122">
        <v>15</v>
      </c>
      <c r="G10" s="123" t="str">
        <f>IF('3.【構成メンバー入力シート】'!B20="","",VLOOKUP(F10,'3.【構成メンバー入力シート】'!$A$6:$B$205,2,0))</f>
        <v/>
      </c>
      <c r="H10" s="122">
        <v>16</v>
      </c>
      <c r="I10" s="123" t="str">
        <f>IF('3.【構成メンバー入力シート】'!B21="","",VLOOKUP(H10,'3.【構成メンバー入力シート】'!$A$6:$B$205,2,0))</f>
        <v/>
      </c>
      <c r="J10" s="122">
        <v>17</v>
      </c>
      <c r="K10" s="123" t="str">
        <f>IF('3.【構成メンバー入力シート】'!B22="","",VLOOKUP(J10,'3.【構成メンバー入力シート】'!$A$6:$B$205,2,0))</f>
        <v/>
      </c>
      <c r="L10" s="124">
        <v>18</v>
      </c>
      <c r="M10" s="125" t="str">
        <f>IF('3.【構成メンバー入力シート】'!B23="","",VLOOKUP(L10,'3.【構成メンバー入力シート】'!$A$6:$B$205,2,0))</f>
        <v/>
      </c>
    </row>
    <row r="11" spans="1:14" ht="13.9" customHeight="1">
      <c r="B11" s="120">
        <v>19</v>
      </c>
      <c r="C11" s="121" t="str">
        <f>IF('3.【構成メンバー入力シート】'!B24="","",VLOOKUP(B11,'3.【構成メンバー入力シート】'!$A$6:$B$205,2,0))</f>
        <v/>
      </c>
      <c r="D11" s="122">
        <v>20</v>
      </c>
      <c r="E11" s="123" t="str">
        <f>IF('3.【構成メンバー入力シート】'!B25="","",VLOOKUP(D11,'3.【構成メンバー入力シート】'!$A$6:$B$205,2,0))</f>
        <v/>
      </c>
      <c r="F11" s="122">
        <v>21</v>
      </c>
      <c r="G11" s="123" t="str">
        <f>IF('3.【構成メンバー入力シート】'!B26="","",VLOOKUP(F11,'3.【構成メンバー入力シート】'!$A$6:$B$205,2,0))</f>
        <v/>
      </c>
      <c r="H11" s="122">
        <v>22</v>
      </c>
      <c r="I11" s="123" t="str">
        <f>IF('3.【構成メンバー入力シート】'!B27="","",VLOOKUP(H11,'3.【構成メンバー入力シート】'!$A$6:$B$205,2,0))</f>
        <v/>
      </c>
      <c r="J11" s="122">
        <v>23</v>
      </c>
      <c r="K11" s="123" t="str">
        <f>IF('3.【構成メンバー入力シート】'!B28="","",VLOOKUP(J11,'3.【構成メンバー入力シート】'!$A$6:$B$205,2,0))</f>
        <v/>
      </c>
      <c r="L11" s="124">
        <v>24</v>
      </c>
      <c r="M11" s="125" t="str">
        <f>IF('3.【構成メンバー入力シート】'!B29="","",VLOOKUP(L11,'3.【構成メンバー入力シート】'!$A$6:$B$205,2,0))</f>
        <v/>
      </c>
    </row>
    <row r="12" spans="1:14" ht="13.9" customHeight="1">
      <c r="B12" s="120">
        <v>25</v>
      </c>
      <c r="C12" s="121" t="str">
        <f>IF('3.【構成メンバー入力シート】'!B30="","",VLOOKUP(B12,'3.【構成メンバー入力シート】'!$A$6:$B$205,2,0))</f>
        <v/>
      </c>
      <c r="D12" s="122">
        <v>26</v>
      </c>
      <c r="E12" s="123" t="str">
        <f>IF('3.【構成メンバー入力シート】'!B31="","",VLOOKUP(D12,'3.【構成メンバー入力シート】'!$A$6:$B$205,2,0))</f>
        <v/>
      </c>
      <c r="F12" s="122">
        <v>27</v>
      </c>
      <c r="G12" s="123" t="str">
        <f>IF('3.【構成メンバー入力シート】'!B32="","",VLOOKUP(F12,'3.【構成メンバー入力シート】'!$A$6:$B$205,2,0))</f>
        <v/>
      </c>
      <c r="H12" s="122">
        <v>28</v>
      </c>
      <c r="I12" s="123" t="str">
        <f>IF('3.【構成メンバー入力シート】'!B33="","",VLOOKUP(H12,'3.【構成メンバー入力シート】'!$A$6:$B$205,2,0))</f>
        <v/>
      </c>
      <c r="J12" s="122">
        <v>29</v>
      </c>
      <c r="K12" s="123" t="str">
        <f>IF('3.【構成メンバー入力シート】'!B34="","",VLOOKUP(J12,'3.【構成メンバー入力シート】'!$A$6:$B$205,2,0))</f>
        <v/>
      </c>
      <c r="L12" s="124">
        <v>30</v>
      </c>
      <c r="M12" s="125" t="str">
        <f>IF('3.【構成メンバー入力シート】'!B35="","",VLOOKUP(L12,'3.【構成メンバー入力シート】'!$A$6:$B$205,2,0))</f>
        <v/>
      </c>
    </row>
    <row r="13" spans="1:14" ht="13.9" customHeight="1">
      <c r="B13" s="120">
        <v>31</v>
      </c>
      <c r="C13" s="121" t="str">
        <f>IF('3.【構成メンバー入力シート】'!B36="","",VLOOKUP(B13,'3.【構成メンバー入力シート】'!$A$6:$B$205,2,0))</f>
        <v/>
      </c>
      <c r="D13" s="122">
        <v>32</v>
      </c>
      <c r="E13" s="123" t="str">
        <f>IF('3.【構成メンバー入力シート】'!B37="","",VLOOKUP(D13,'3.【構成メンバー入力シート】'!$A$6:$B$205,2,0))</f>
        <v/>
      </c>
      <c r="F13" s="122">
        <v>33</v>
      </c>
      <c r="G13" s="123" t="str">
        <f>IF('3.【構成メンバー入力シート】'!B38="","",VLOOKUP(F13,'3.【構成メンバー入力シート】'!$A$6:$B$205,2,0))</f>
        <v/>
      </c>
      <c r="H13" s="122">
        <v>34</v>
      </c>
      <c r="I13" s="123" t="str">
        <f>IF('3.【構成メンバー入力シート】'!B39="","",VLOOKUP(H13,'3.【構成メンバー入力シート】'!$A$6:$B$205,2,0))</f>
        <v/>
      </c>
      <c r="J13" s="122">
        <v>35</v>
      </c>
      <c r="K13" s="123" t="str">
        <f>IF('3.【構成メンバー入力シート】'!B40="","",VLOOKUP(J13,'3.【構成メンバー入力シート】'!$A$6:$B$205,2,0))</f>
        <v/>
      </c>
      <c r="L13" s="124">
        <v>36</v>
      </c>
      <c r="M13" s="125" t="str">
        <f>IF('3.【構成メンバー入力シート】'!B41="","",VLOOKUP(L13,'3.【構成メンバー入力シート】'!$A$6:$B$205,2,0))</f>
        <v/>
      </c>
    </row>
    <row r="14" spans="1:14" ht="13.9" customHeight="1">
      <c r="B14" s="120">
        <v>37</v>
      </c>
      <c r="C14" s="121" t="str">
        <f>IF('3.【構成メンバー入力シート】'!B42="","",VLOOKUP(B14,'3.【構成メンバー入力シート】'!$A$6:$B$205,2,0))</f>
        <v/>
      </c>
      <c r="D14" s="122">
        <v>38</v>
      </c>
      <c r="E14" s="123" t="str">
        <f>IF('3.【構成メンバー入力シート】'!B43="","",VLOOKUP(D14,'3.【構成メンバー入力シート】'!$A$6:$B$205,2,0))</f>
        <v/>
      </c>
      <c r="F14" s="122">
        <v>39</v>
      </c>
      <c r="G14" s="123" t="str">
        <f>IF('3.【構成メンバー入力シート】'!B44="","",VLOOKUP(F14,'3.【構成メンバー入力シート】'!$A$6:$B$205,2,0))</f>
        <v/>
      </c>
      <c r="H14" s="122">
        <v>40</v>
      </c>
      <c r="I14" s="123" t="str">
        <f>IF('3.【構成メンバー入力シート】'!B45="","",VLOOKUP(H14,'3.【構成メンバー入力シート】'!$A$6:$B$205,2,0))</f>
        <v/>
      </c>
      <c r="J14" s="122">
        <v>41</v>
      </c>
      <c r="K14" s="123" t="str">
        <f>IF('3.【構成メンバー入力シート】'!B46="","",VLOOKUP(J14,'3.【構成メンバー入力シート】'!$A$6:$B$205,2,0))</f>
        <v/>
      </c>
      <c r="L14" s="124">
        <v>42</v>
      </c>
      <c r="M14" s="125" t="str">
        <f>IF('3.【構成メンバー入力シート】'!B47="","",VLOOKUP(L14,'3.【構成メンバー入力シート】'!$A$6:$B$205,2,0))</f>
        <v/>
      </c>
    </row>
    <row r="15" spans="1:14" ht="13.9" customHeight="1">
      <c r="B15" s="120">
        <v>43</v>
      </c>
      <c r="C15" s="121" t="str">
        <f>IF('3.【構成メンバー入力シート】'!B48="","",VLOOKUP(B15,'3.【構成メンバー入力シート】'!$A$6:$B$205,2,0))</f>
        <v/>
      </c>
      <c r="D15" s="122">
        <v>44</v>
      </c>
      <c r="E15" s="123" t="str">
        <f>IF('3.【構成メンバー入力シート】'!B49="","",VLOOKUP(D15,'3.【構成メンバー入力シート】'!$A$6:$B$205,2,0))</f>
        <v/>
      </c>
      <c r="F15" s="122">
        <v>45</v>
      </c>
      <c r="G15" s="123" t="str">
        <f>IF('3.【構成メンバー入力シート】'!B50="","",VLOOKUP(F15,'3.【構成メンバー入力シート】'!$A$6:$B$205,2,0))</f>
        <v/>
      </c>
      <c r="H15" s="122">
        <v>46</v>
      </c>
      <c r="I15" s="123" t="str">
        <f>IF('3.【構成メンバー入力シート】'!B51="","",VLOOKUP(H15,'3.【構成メンバー入力シート】'!$A$6:$B$205,2,0))</f>
        <v/>
      </c>
      <c r="J15" s="122">
        <v>47</v>
      </c>
      <c r="K15" s="123" t="str">
        <f>IF('3.【構成メンバー入力シート】'!B52="","",VLOOKUP(J15,'3.【構成メンバー入力シート】'!$A$6:$B$205,2,0))</f>
        <v/>
      </c>
      <c r="L15" s="124">
        <v>48</v>
      </c>
      <c r="M15" s="125" t="str">
        <f>IF('3.【構成メンバー入力シート】'!B53="","",VLOOKUP(L15,'3.【構成メンバー入力シート】'!$A$6:$B$205,2,0))</f>
        <v/>
      </c>
    </row>
    <row r="16" spans="1:14" ht="13.9" customHeight="1">
      <c r="B16" s="120">
        <v>49</v>
      </c>
      <c r="C16" s="121" t="str">
        <f>IF('3.【構成メンバー入力シート】'!B54="","",VLOOKUP(B16,'3.【構成メンバー入力シート】'!$A$6:$B$205,2,0))</f>
        <v/>
      </c>
      <c r="D16" s="122">
        <v>50</v>
      </c>
      <c r="E16" s="123" t="str">
        <f>IF('3.【構成メンバー入力シート】'!B55="","",VLOOKUP(D16,'3.【構成メンバー入力シート】'!$A$6:$B$205,2,0))</f>
        <v/>
      </c>
      <c r="F16" s="122">
        <v>51</v>
      </c>
      <c r="G16" s="123" t="str">
        <f>IF('3.【構成メンバー入力シート】'!B56="","",VLOOKUP(F16,'3.【構成メンバー入力シート】'!$A$6:$B$205,2,0))</f>
        <v/>
      </c>
      <c r="H16" s="122">
        <v>52</v>
      </c>
      <c r="I16" s="123" t="str">
        <f>IF('3.【構成メンバー入力シート】'!B57="","",VLOOKUP(H16,'3.【構成メンバー入力シート】'!$A$6:$B$205,2,0))</f>
        <v/>
      </c>
      <c r="J16" s="122">
        <v>53</v>
      </c>
      <c r="K16" s="123" t="str">
        <f>IF('3.【構成メンバー入力シート】'!B58="","",VLOOKUP(J16,'3.【構成メンバー入力シート】'!$A$6:$B$205,2,0))</f>
        <v/>
      </c>
      <c r="L16" s="124">
        <v>54</v>
      </c>
      <c r="M16" s="125" t="str">
        <f>IF('3.【構成メンバー入力シート】'!B59="","",VLOOKUP(L16,'3.【構成メンバー入力シート】'!$A$6:$B$205,2,0))</f>
        <v/>
      </c>
    </row>
    <row r="17" spans="2:13" ht="13.9" customHeight="1">
      <c r="B17" s="120">
        <v>55</v>
      </c>
      <c r="C17" s="121" t="str">
        <f>IF('3.【構成メンバー入力シート】'!B60="","",VLOOKUP(B17,'3.【構成メンバー入力シート】'!$A$6:$B$205,2,0))</f>
        <v/>
      </c>
      <c r="D17" s="122">
        <v>56</v>
      </c>
      <c r="E17" s="123" t="str">
        <f>IF('3.【構成メンバー入力シート】'!B61="","",VLOOKUP(D17,'3.【構成メンバー入力シート】'!$A$6:$B$205,2,0))</f>
        <v/>
      </c>
      <c r="F17" s="122">
        <v>57</v>
      </c>
      <c r="G17" s="123" t="str">
        <f>IF('3.【構成メンバー入力シート】'!B62="","",VLOOKUP(F17,'3.【構成メンバー入力シート】'!$A$6:$B$205,2,0))</f>
        <v/>
      </c>
      <c r="H17" s="122">
        <v>58</v>
      </c>
      <c r="I17" s="123" t="str">
        <f>IF('3.【構成メンバー入力シート】'!B63="","",VLOOKUP(H17,'3.【構成メンバー入力シート】'!$A$6:$B$205,2,0))</f>
        <v/>
      </c>
      <c r="J17" s="122">
        <v>59</v>
      </c>
      <c r="K17" s="123" t="str">
        <f>IF('3.【構成メンバー入力シート】'!B64="","",VLOOKUP(J17,'3.【構成メンバー入力シート】'!$A$6:$B$205,2,0))</f>
        <v/>
      </c>
      <c r="L17" s="124">
        <v>60</v>
      </c>
      <c r="M17" s="125" t="str">
        <f>IF('3.【構成メンバー入力シート】'!B65="","",VLOOKUP(L17,'3.【構成メンバー入力シート】'!$A$6:$B$205,2,0))</f>
        <v/>
      </c>
    </row>
    <row r="18" spans="2:13" ht="13.9" customHeight="1">
      <c r="B18" s="120">
        <v>61</v>
      </c>
      <c r="C18" s="121" t="str">
        <f>IF('3.【構成メンバー入力シート】'!B66="","",VLOOKUP(B18,'3.【構成メンバー入力シート】'!$A$6:$B$205,2,0))</f>
        <v/>
      </c>
      <c r="D18" s="122">
        <v>62</v>
      </c>
      <c r="E18" s="123" t="str">
        <f>IF('3.【構成メンバー入力シート】'!B67="","",VLOOKUP(D18,'3.【構成メンバー入力シート】'!$A$6:$B$205,2,0))</f>
        <v/>
      </c>
      <c r="F18" s="122">
        <v>63</v>
      </c>
      <c r="G18" s="123" t="str">
        <f>IF('3.【構成メンバー入力シート】'!B68="","",VLOOKUP(F18,'3.【構成メンバー入力シート】'!$A$6:$B$205,2,0))</f>
        <v/>
      </c>
      <c r="H18" s="122">
        <v>64</v>
      </c>
      <c r="I18" s="123" t="str">
        <f>IF('3.【構成メンバー入力シート】'!B69="","",VLOOKUP(H18,'3.【構成メンバー入力シート】'!$A$6:$B$205,2,0))</f>
        <v/>
      </c>
      <c r="J18" s="122">
        <v>65</v>
      </c>
      <c r="K18" s="123" t="str">
        <f>IF('3.【構成メンバー入力シート】'!B70="","",VLOOKUP(J18,'3.【構成メンバー入力シート】'!$A$6:$B$205,2,0))</f>
        <v/>
      </c>
      <c r="L18" s="124">
        <v>66</v>
      </c>
      <c r="M18" s="125" t="str">
        <f>IF('3.【構成メンバー入力シート】'!B71="","",VLOOKUP(L18,'3.【構成メンバー入力シート】'!$A$6:$B$205,2,0))</f>
        <v/>
      </c>
    </row>
    <row r="19" spans="2:13" ht="13.9" customHeight="1">
      <c r="B19" s="120">
        <v>67</v>
      </c>
      <c r="C19" s="121" t="str">
        <f>IF('3.【構成メンバー入力シート】'!B72="","",VLOOKUP(B19,'3.【構成メンバー入力シート】'!$A$6:$B$205,2,0))</f>
        <v/>
      </c>
      <c r="D19" s="122">
        <v>68</v>
      </c>
      <c r="E19" s="123" t="str">
        <f>IF('3.【構成メンバー入力シート】'!B73="","",VLOOKUP(D19,'3.【構成メンバー入力シート】'!$A$6:$B$205,2,0))</f>
        <v/>
      </c>
      <c r="F19" s="122">
        <v>69</v>
      </c>
      <c r="G19" s="123" t="str">
        <f>IF('3.【構成メンバー入力シート】'!B74="","",VLOOKUP(F19,'3.【構成メンバー入力シート】'!$A$6:$B$205,2,0))</f>
        <v/>
      </c>
      <c r="H19" s="122">
        <v>70</v>
      </c>
      <c r="I19" s="123" t="str">
        <f>IF('3.【構成メンバー入力シート】'!B75="","",VLOOKUP(H19,'3.【構成メンバー入力シート】'!$A$6:$B$205,2,0))</f>
        <v/>
      </c>
      <c r="J19" s="122">
        <v>71</v>
      </c>
      <c r="K19" s="123" t="str">
        <f>IF('3.【構成メンバー入力シート】'!B76="","",VLOOKUP(J19,'3.【構成メンバー入力シート】'!$A$6:$B$205,2,0))</f>
        <v/>
      </c>
      <c r="L19" s="124">
        <v>72</v>
      </c>
      <c r="M19" s="125" t="str">
        <f>IF('3.【構成メンバー入力シート】'!B77="","",VLOOKUP(L19,'3.【構成メンバー入力シート】'!$A$6:$B$205,2,0))</f>
        <v/>
      </c>
    </row>
    <row r="20" spans="2:13" ht="13.9" customHeight="1">
      <c r="B20" s="120">
        <v>73</v>
      </c>
      <c r="C20" s="121" t="str">
        <f>IF('3.【構成メンバー入力シート】'!B78="","",VLOOKUP(B20,'3.【構成メンバー入力シート】'!$A$6:$B$205,2,0))</f>
        <v/>
      </c>
      <c r="D20" s="122">
        <v>74</v>
      </c>
      <c r="E20" s="123" t="str">
        <f>IF('3.【構成メンバー入力シート】'!B79="","",VLOOKUP(D20,'3.【構成メンバー入力シート】'!$A$6:$B$205,2,0))</f>
        <v/>
      </c>
      <c r="F20" s="122">
        <v>75</v>
      </c>
      <c r="G20" s="123" t="str">
        <f>IF('3.【構成メンバー入力シート】'!B80="","",VLOOKUP(F20,'3.【構成メンバー入力シート】'!$A$6:$B$205,2,0))</f>
        <v/>
      </c>
      <c r="H20" s="122">
        <v>76</v>
      </c>
      <c r="I20" s="123" t="str">
        <f>IF('3.【構成メンバー入力シート】'!B81="","",VLOOKUP(H20,'3.【構成メンバー入力シート】'!$A$6:$B$205,2,0))</f>
        <v/>
      </c>
      <c r="J20" s="122">
        <v>77</v>
      </c>
      <c r="K20" s="123" t="str">
        <f>IF('3.【構成メンバー入力シート】'!B82="","",VLOOKUP(J20,'3.【構成メンバー入力シート】'!$A$6:$B$205,2,0))</f>
        <v/>
      </c>
      <c r="L20" s="124">
        <v>78</v>
      </c>
      <c r="M20" s="125" t="str">
        <f>IF('3.【構成メンバー入力シート】'!B83="","",VLOOKUP(L20,'3.【構成メンバー入力シート】'!$A$6:$B$205,2,0))</f>
        <v/>
      </c>
    </row>
    <row r="21" spans="2:13" ht="13.9" customHeight="1">
      <c r="B21" s="120">
        <v>79</v>
      </c>
      <c r="C21" s="121" t="str">
        <f>IF('3.【構成メンバー入力シート】'!B84="","",VLOOKUP(B21,'3.【構成メンバー入力シート】'!$A$6:$B$205,2,0))</f>
        <v/>
      </c>
      <c r="D21" s="122">
        <v>80</v>
      </c>
      <c r="E21" s="123" t="str">
        <f>IF('3.【構成メンバー入力シート】'!B85="","",VLOOKUP(D21,'3.【構成メンバー入力シート】'!$A$6:$B$205,2,0))</f>
        <v/>
      </c>
      <c r="F21" s="122">
        <v>81</v>
      </c>
      <c r="G21" s="123" t="str">
        <f>IF('3.【構成メンバー入力シート】'!B86="","",VLOOKUP(F21,'3.【構成メンバー入力シート】'!$A$6:$B$205,2,0))</f>
        <v/>
      </c>
      <c r="H21" s="122">
        <v>82</v>
      </c>
      <c r="I21" s="123" t="str">
        <f>IF('3.【構成メンバー入力シート】'!B87="","",VLOOKUP(H21,'3.【構成メンバー入力シート】'!$A$6:$B$205,2,0))</f>
        <v/>
      </c>
      <c r="J21" s="122">
        <v>83</v>
      </c>
      <c r="K21" s="123" t="str">
        <f>IF('3.【構成メンバー入力シート】'!B88="","",VLOOKUP(J21,'3.【構成メンバー入力シート】'!$A$6:$B$205,2,0))</f>
        <v/>
      </c>
      <c r="L21" s="124">
        <v>84</v>
      </c>
      <c r="M21" s="125" t="str">
        <f>IF('3.【構成メンバー入力シート】'!B89="","",VLOOKUP(L21,'3.【構成メンバー入力シート】'!$A$6:$B$205,2,0))</f>
        <v/>
      </c>
    </row>
    <row r="22" spans="2:13" ht="13.9" customHeight="1">
      <c r="B22" s="120">
        <v>85</v>
      </c>
      <c r="C22" s="121" t="str">
        <f>IF('3.【構成メンバー入力シート】'!B90="","",VLOOKUP(B22,'3.【構成メンバー入力シート】'!$A$6:$B$205,2,0))</f>
        <v/>
      </c>
      <c r="D22" s="122">
        <v>86</v>
      </c>
      <c r="E22" s="123" t="str">
        <f>IF('3.【構成メンバー入力シート】'!B91="","",VLOOKUP(D22,'3.【構成メンバー入力シート】'!$A$6:$B$205,2,0))</f>
        <v/>
      </c>
      <c r="F22" s="122">
        <v>87</v>
      </c>
      <c r="G22" s="123" t="str">
        <f>IF('3.【構成メンバー入力シート】'!B92="","",VLOOKUP(F22,'3.【構成メンバー入力シート】'!$A$6:$B$205,2,0))</f>
        <v/>
      </c>
      <c r="H22" s="122">
        <v>88</v>
      </c>
      <c r="I22" s="123" t="str">
        <f>IF('3.【構成メンバー入力シート】'!B93="","",VLOOKUP(H22,'3.【構成メンバー入力シート】'!$A$6:$B$205,2,0))</f>
        <v/>
      </c>
      <c r="J22" s="122">
        <v>89</v>
      </c>
      <c r="K22" s="123" t="str">
        <f>IF('3.【構成メンバー入力シート】'!B94="","",VLOOKUP(J22,'3.【構成メンバー入力シート】'!$A$6:$B$205,2,0))</f>
        <v/>
      </c>
      <c r="L22" s="124">
        <v>90</v>
      </c>
      <c r="M22" s="125" t="str">
        <f>IF('3.【構成メンバー入力シート】'!B95="","",VLOOKUP(L22,'3.【構成メンバー入力シート】'!$A$6:$B$205,2,0))</f>
        <v/>
      </c>
    </row>
    <row r="23" spans="2:13" ht="13.9" customHeight="1">
      <c r="B23" s="120">
        <v>91</v>
      </c>
      <c r="C23" s="121" t="str">
        <f>IF('3.【構成メンバー入力シート】'!B96="","",VLOOKUP(B23,'3.【構成メンバー入力シート】'!$A$6:$B$205,2,0))</f>
        <v/>
      </c>
      <c r="D23" s="122">
        <v>92</v>
      </c>
      <c r="E23" s="123" t="str">
        <f>IF('3.【構成メンバー入力シート】'!B97="","",VLOOKUP(D23,'3.【構成メンバー入力シート】'!$A$6:$B$205,2,0))</f>
        <v/>
      </c>
      <c r="F23" s="122">
        <v>93</v>
      </c>
      <c r="G23" s="123" t="str">
        <f>IF('3.【構成メンバー入力シート】'!B98="","",VLOOKUP(F23,'3.【構成メンバー入力シート】'!$A$6:$B$205,2,0))</f>
        <v/>
      </c>
      <c r="H23" s="122">
        <v>94</v>
      </c>
      <c r="I23" s="123" t="str">
        <f>IF('3.【構成メンバー入力シート】'!B99="","",VLOOKUP(H23,'3.【構成メンバー入力シート】'!$A$6:$B$205,2,0))</f>
        <v/>
      </c>
      <c r="J23" s="122">
        <v>95</v>
      </c>
      <c r="K23" s="123" t="str">
        <f>IF('3.【構成メンバー入力シート】'!B100="","",VLOOKUP(J23,'3.【構成メンバー入力シート】'!$A$6:$B$205,2,0))</f>
        <v/>
      </c>
      <c r="L23" s="124">
        <v>96</v>
      </c>
      <c r="M23" s="125" t="str">
        <f>IF('3.【構成メンバー入力シート】'!B101="","",VLOOKUP(L23,'3.【構成メンバー入力シート】'!$A$6:$B$205,2,0))</f>
        <v/>
      </c>
    </row>
    <row r="24" spans="2:13" ht="13.9" customHeight="1">
      <c r="B24" s="120">
        <v>97</v>
      </c>
      <c r="C24" s="121" t="str">
        <f>IF('3.【構成メンバー入力シート】'!B102="","",VLOOKUP(B24,'3.【構成メンバー入力シート】'!$A$6:$B$205,2,0))</f>
        <v/>
      </c>
      <c r="D24" s="122">
        <v>98</v>
      </c>
      <c r="E24" s="123" t="str">
        <f>IF('3.【構成メンバー入力シート】'!B103="","",VLOOKUP(D24,'3.【構成メンバー入力シート】'!$A$6:$B$205,2,0))</f>
        <v/>
      </c>
      <c r="F24" s="122">
        <v>99</v>
      </c>
      <c r="G24" s="123" t="str">
        <f>IF('3.【構成メンバー入力シート】'!B104="","",VLOOKUP(F24,'3.【構成メンバー入力シート】'!$A$6:$B$205,2,0))</f>
        <v/>
      </c>
      <c r="H24" s="122">
        <v>100</v>
      </c>
      <c r="I24" s="123" t="str">
        <f>IF('3.【構成メンバー入力シート】'!B105="","",VLOOKUP(H24,'3.【構成メンバー入力シート】'!$A$6:$B$205,2,0))</f>
        <v/>
      </c>
      <c r="J24" s="122">
        <v>101</v>
      </c>
      <c r="K24" s="123" t="str">
        <f>IF('3.【構成メンバー入力シート】'!B106="","",VLOOKUP(J24,'3.【構成メンバー入力シート】'!$A$6:$B$205,2,0))</f>
        <v/>
      </c>
      <c r="L24" s="124">
        <v>102</v>
      </c>
      <c r="M24" s="125" t="str">
        <f>IF('3.【構成メンバー入力シート】'!B107="","",VLOOKUP(L24,'3.【構成メンバー入力シート】'!$A$6:$B$205,2,0))</f>
        <v/>
      </c>
    </row>
    <row r="25" spans="2:13" ht="13.9" customHeight="1">
      <c r="B25" s="120">
        <v>103</v>
      </c>
      <c r="C25" s="121" t="str">
        <f>IF('3.【構成メンバー入力シート】'!B108="","",VLOOKUP(B25,'3.【構成メンバー入力シート】'!$A$6:$B$205,2,0))</f>
        <v/>
      </c>
      <c r="D25" s="122">
        <v>104</v>
      </c>
      <c r="E25" s="123" t="str">
        <f>IF('3.【構成メンバー入力シート】'!B109="","",VLOOKUP(D25,'3.【構成メンバー入力シート】'!$A$6:$B$205,2,0))</f>
        <v/>
      </c>
      <c r="F25" s="122">
        <v>105</v>
      </c>
      <c r="G25" s="123" t="str">
        <f>IF('3.【構成メンバー入力シート】'!B110="","",VLOOKUP(F25,'3.【構成メンバー入力シート】'!$A$6:$B$205,2,0))</f>
        <v/>
      </c>
      <c r="H25" s="122">
        <v>106</v>
      </c>
      <c r="I25" s="123" t="str">
        <f>IF('3.【構成メンバー入力シート】'!B111="","",VLOOKUP(H25,'3.【構成メンバー入力シート】'!$A$6:$B$205,2,0))</f>
        <v/>
      </c>
      <c r="J25" s="122">
        <v>107</v>
      </c>
      <c r="K25" s="123" t="str">
        <f>IF('3.【構成メンバー入力シート】'!B112="","",VLOOKUP(J25,'3.【構成メンバー入力シート】'!$A$6:$B$205,2,0))</f>
        <v/>
      </c>
      <c r="L25" s="124">
        <v>108</v>
      </c>
      <c r="M25" s="125" t="str">
        <f>IF('3.【構成メンバー入力シート】'!B113="","",VLOOKUP(L25,'3.【構成メンバー入力シート】'!$A$6:$B$205,2,0))</f>
        <v/>
      </c>
    </row>
    <row r="26" spans="2:13" ht="13.9" customHeight="1">
      <c r="B26" s="120">
        <v>109</v>
      </c>
      <c r="C26" s="121" t="str">
        <f>IF('3.【構成メンバー入力シート】'!B114="","",VLOOKUP(B26,'3.【構成メンバー入力シート】'!$A$6:$B$205,2,0))</f>
        <v/>
      </c>
      <c r="D26" s="122">
        <v>110</v>
      </c>
      <c r="E26" s="123" t="str">
        <f>IF('3.【構成メンバー入力シート】'!B115="","",VLOOKUP(D26,'3.【構成メンバー入力シート】'!$A$6:$B$205,2,0))</f>
        <v/>
      </c>
      <c r="F26" s="122">
        <v>111</v>
      </c>
      <c r="G26" s="123" t="str">
        <f>IF('3.【構成メンバー入力シート】'!B116="","",VLOOKUP(F26,'3.【構成メンバー入力シート】'!$A$6:$B$205,2,0))</f>
        <v/>
      </c>
      <c r="H26" s="122">
        <v>112</v>
      </c>
      <c r="I26" s="123" t="str">
        <f>IF('3.【構成メンバー入力シート】'!B117="","",VLOOKUP(H26,'3.【構成メンバー入力シート】'!$A$6:$B$205,2,0))</f>
        <v/>
      </c>
      <c r="J26" s="122">
        <v>113</v>
      </c>
      <c r="K26" s="123" t="str">
        <f>IF('3.【構成メンバー入力シート】'!B118="","",VLOOKUP(J26,'3.【構成メンバー入力シート】'!$A$6:$B$205,2,0))</f>
        <v/>
      </c>
      <c r="L26" s="124">
        <v>114</v>
      </c>
      <c r="M26" s="125" t="str">
        <f>IF('3.【構成メンバー入力シート】'!B119="","",VLOOKUP(L26,'3.【構成メンバー入力シート】'!$A$6:$B$205,2,0))</f>
        <v/>
      </c>
    </row>
    <row r="27" spans="2:13" ht="13.9" customHeight="1">
      <c r="B27" s="120">
        <v>115</v>
      </c>
      <c r="C27" s="121" t="str">
        <f>IF('3.【構成メンバー入力シート】'!B120="","",VLOOKUP(B27,'3.【構成メンバー入力シート】'!$A$6:$B$205,2,0))</f>
        <v/>
      </c>
      <c r="D27" s="122">
        <v>116</v>
      </c>
      <c r="E27" s="123" t="str">
        <f>IF('3.【構成メンバー入力シート】'!B121="","",VLOOKUP(D27,'3.【構成メンバー入力シート】'!$A$6:$B$205,2,0))</f>
        <v/>
      </c>
      <c r="F27" s="122">
        <v>117</v>
      </c>
      <c r="G27" s="123" t="str">
        <f>IF('3.【構成メンバー入力シート】'!B122="","",VLOOKUP(F27,'3.【構成メンバー入力シート】'!$A$6:$B$205,2,0))</f>
        <v/>
      </c>
      <c r="H27" s="122">
        <v>118</v>
      </c>
      <c r="I27" s="123" t="str">
        <f>IF('3.【構成メンバー入力シート】'!B123="","",VLOOKUP(H27,'3.【構成メンバー入力シート】'!$A$6:$B$205,2,0))</f>
        <v/>
      </c>
      <c r="J27" s="122">
        <v>119</v>
      </c>
      <c r="K27" s="123" t="str">
        <f>IF('3.【構成メンバー入力シート】'!B124="","",VLOOKUP(J27,'3.【構成メンバー入力シート】'!$A$6:$B$205,2,0))</f>
        <v/>
      </c>
      <c r="L27" s="124">
        <v>120</v>
      </c>
      <c r="M27" s="125" t="str">
        <f>IF('3.【構成メンバー入力シート】'!B125="","",VLOOKUP(L27,'3.【構成メンバー入力シート】'!$A$6:$B$205,2,0))</f>
        <v/>
      </c>
    </row>
    <row r="28" spans="2:13" ht="13.9" customHeight="1">
      <c r="B28" s="120">
        <v>121</v>
      </c>
      <c r="C28" s="121" t="str">
        <f>IF('3.【構成メンバー入力シート】'!B126="","",VLOOKUP(B28,'3.【構成メンバー入力シート】'!$A$6:$B$205,2,0))</f>
        <v/>
      </c>
      <c r="D28" s="122">
        <v>122</v>
      </c>
      <c r="E28" s="123" t="str">
        <f>IF('3.【構成メンバー入力シート】'!B127="","",VLOOKUP(D28,'3.【構成メンバー入力シート】'!$A$6:$B$205,2,0))</f>
        <v/>
      </c>
      <c r="F28" s="122">
        <v>123</v>
      </c>
      <c r="G28" s="123" t="str">
        <f>IF('3.【構成メンバー入力シート】'!B128="","",VLOOKUP(F28,'3.【構成メンバー入力シート】'!$A$6:$B$205,2,0))</f>
        <v/>
      </c>
      <c r="H28" s="122">
        <v>124</v>
      </c>
      <c r="I28" s="123" t="str">
        <f>IF('3.【構成メンバー入力シート】'!B129="","",VLOOKUP(H28,'3.【構成メンバー入力シート】'!$A$6:$B$205,2,0))</f>
        <v/>
      </c>
      <c r="J28" s="122">
        <v>125</v>
      </c>
      <c r="K28" s="123" t="str">
        <f>IF('3.【構成メンバー入力シート】'!B130="","",VLOOKUP(J28,'3.【構成メンバー入力シート】'!$A$6:$B$205,2,0))</f>
        <v/>
      </c>
      <c r="L28" s="124">
        <v>126</v>
      </c>
      <c r="M28" s="125" t="str">
        <f>IF('3.【構成メンバー入力シート】'!B131="","",VLOOKUP(L28,'3.【構成メンバー入力シート】'!$A$6:$B$205,2,0))</f>
        <v/>
      </c>
    </row>
    <row r="29" spans="2:13" ht="13.9" customHeight="1">
      <c r="B29" s="120">
        <v>127</v>
      </c>
      <c r="C29" s="121" t="str">
        <f>IF('3.【構成メンバー入力シート】'!B132="","",VLOOKUP(B29,'3.【構成メンバー入力シート】'!$A$6:$B$205,2,0))</f>
        <v/>
      </c>
      <c r="D29" s="122">
        <v>128</v>
      </c>
      <c r="E29" s="123" t="str">
        <f>IF('3.【構成メンバー入力シート】'!B133="","",VLOOKUP(D29,'3.【構成メンバー入力シート】'!$A$6:$B$205,2,0))</f>
        <v/>
      </c>
      <c r="F29" s="122">
        <v>129</v>
      </c>
      <c r="G29" s="123" t="str">
        <f>IF('3.【構成メンバー入力シート】'!B134="","",VLOOKUP(F29,'3.【構成メンバー入力シート】'!$A$6:$B$205,2,0))</f>
        <v/>
      </c>
      <c r="H29" s="122">
        <v>130</v>
      </c>
      <c r="I29" s="123" t="str">
        <f>IF('3.【構成メンバー入力シート】'!B135="","",VLOOKUP(H29,'3.【構成メンバー入力シート】'!$A$6:$B$205,2,0))</f>
        <v/>
      </c>
      <c r="J29" s="122">
        <v>131</v>
      </c>
      <c r="K29" s="123" t="str">
        <f>IF('3.【構成メンバー入力シート】'!B136="","",VLOOKUP(J29,'3.【構成メンバー入力シート】'!$A$6:$B$205,2,0))</f>
        <v/>
      </c>
      <c r="L29" s="124">
        <v>132</v>
      </c>
      <c r="M29" s="125" t="str">
        <f>IF('3.【構成メンバー入力シート】'!B137="","",VLOOKUP(L29,'3.【構成メンバー入力シート】'!$A$6:$B$205,2,0))</f>
        <v/>
      </c>
    </row>
    <row r="30" spans="2:13" ht="13.9" customHeight="1">
      <c r="B30" s="120">
        <v>133</v>
      </c>
      <c r="C30" s="121" t="str">
        <f>IF('3.【構成メンバー入力シート】'!B138="","",VLOOKUP(B30,'3.【構成メンバー入力シート】'!$A$6:$B$205,2,0))</f>
        <v/>
      </c>
      <c r="D30" s="122">
        <v>134</v>
      </c>
      <c r="E30" s="123" t="str">
        <f>IF('3.【構成メンバー入力シート】'!B139="","",VLOOKUP(D30,'3.【構成メンバー入力シート】'!$A$6:$B$205,2,0))</f>
        <v/>
      </c>
      <c r="F30" s="122">
        <v>135</v>
      </c>
      <c r="G30" s="123" t="str">
        <f>IF('3.【構成メンバー入力シート】'!B140="","",VLOOKUP(F30,'3.【構成メンバー入力シート】'!$A$6:$B$205,2,0))</f>
        <v/>
      </c>
      <c r="H30" s="122">
        <v>136</v>
      </c>
      <c r="I30" s="123" t="str">
        <f>IF('3.【構成メンバー入力シート】'!B141="","",VLOOKUP(H30,'3.【構成メンバー入力シート】'!$A$6:$B$205,2,0))</f>
        <v/>
      </c>
      <c r="J30" s="122">
        <v>137</v>
      </c>
      <c r="K30" s="123" t="str">
        <f>IF('3.【構成メンバー入力シート】'!B142="","",VLOOKUP(J30,'3.【構成メンバー入力シート】'!$A$6:$B$205,2,0))</f>
        <v/>
      </c>
      <c r="L30" s="124">
        <v>138</v>
      </c>
      <c r="M30" s="125" t="str">
        <f>IF('3.【構成メンバー入力シート】'!B143="","",VLOOKUP(L30,'3.【構成メンバー入力シート】'!$A$6:$B$205,2,0))</f>
        <v/>
      </c>
    </row>
    <row r="31" spans="2:13" ht="13.9" customHeight="1">
      <c r="B31" s="120">
        <v>139</v>
      </c>
      <c r="C31" s="121" t="str">
        <f>IF('3.【構成メンバー入力シート】'!B144="","",VLOOKUP(B31,'3.【構成メンバー入力シート】'!$A$6:$B$205,2,0))</f>
        <v/>
      </c>
      <c r="D31" s="122">
        <v>140</v>
      </c>
      <c r="E31" s="123" t="str">
        <f>IF('3.【構成メンバー入力シート】'!B145="","",VLOOKUP(D31,'3.【構成メンバー入力シート】'!$A$6:$B$205,2,0))</f>
        <v/>
      </c>
      <c r="F31" s="122">
        <v>141</v>
      </c>
      <c r="G31" s="123" t="str">
        <f>IF('3.【構成メンバー入力シート】'!B146="","",VLOOKUP(F31,'3.【構成メンバー入力シート】'!$A$6:$B$205,2,0))</f>
        <v/>
      </c>
      <c r="H31" s="122">
        <v>142</v>
      </c>
      <c r="I31" s="123" t="str">
        <f>IF('3.【構成メンバー入力シート】'!B147="","",VLOOKUP(H31,'3.【構成メンバー入力シート】'!$A$6:$B$205,2,0))</f>
        <v/>
      </c>
      <c r="J31" s="122">
        <v>143</v>
      </c>
      <c r="K31" s="123" t="str">
        <f>IF('3.【構成メンバー入力シート】'!B148="","",VLOOKUP(J31,'3.【構成メンバー入力シート】'!$A$6:$B$205,2,0))</f>
        <v/>
      </c>
      <c r="L31" s="124">
        <v>144</v>
      </c>
      <c r="M31" s="125" t="str">
        <f>IF('3.【構成メンバー入力シート】'!B149="","",VLOOKUP(L31,'3.【構成メンバー入力シート】'!$A$6:$B$205,2,0))</f>
        <v/>
      </c>
    </row>
    <row r="32" spans="2:13" ht="13.9" customHeight="1">
      <c r="B32" s="120">
        <v>145</v>
      </c>
      <c r="C32" s="121" t="str">
        <f>IF('3.【構成メンバー入力シート】'!B150="","",VLOOKUP(B32,'3.【構成メンバー入力シート】'!$A$6:$B$205,2,0))</f>
        <v/>
      </c>
      <c r="D32" s="122">
        <v>146</v>
      </c>
      <c r="E32" s="123" t="str">
        <f>IF('3.【構成メンバー入力シート】'!B151="","",VLOOKUP(D32,'3.【構成メンバー入力シート】'!$A$6:$B$205,2,0))</f>
        <v/>
      </c>
      <c r="F32" s="122">
        <v>147</v>
      </c>
      <c r="G32" s="123" t="str">
        <f>IF('3.【構成メンバー入力シート】'!B152="","",VLOOKUP(F32,'3.【構成メンバー入力シート】'!$A$6:$B$205,2,0))</f>
        <v/>
      </c>
      <c r="H32" s="122">
        <v>148</v>
      </c>
      <c r="I32" s="123" t="str">
        <f>IF('3.【構成メンバー入力シート】'!B153="","",VLOOKUP(H32,'3.【構成メンバー入力シート】'!$A$6:$B$205,2,0))</f>
        <v/>
      </c>
      <c r="J32" s="122">
        <v>149</v>
      </c>
      <c r="K32" s="123" t="str">
        <f>IF('3.【構成メンバー入力シート】'!B154="","",VLOOKUP(J32,'3.【構成メンバー入力シート】'!$A$6:$B$205,2,0))</f>
        <v/>
      </c>
      <c r="L32" s="124">
        <v>150</v>
      </c>
      <c r="M32" s="125" t="str">
        <f>IF('3.【構成メンバー入力シート】'!B155="","",VLOOKUP(L32,'3.【構成メンバー入力シート】'!$A$6:$B$205,2,0))</f>
        <v/>
      </c>
    </row>
    <row r="33" spans="2:14" s="2" customFormat="1" ht="13.9" customHeight="1">
      <c r="B33" s="120">
        <v>151</v>
      </c>
      <c r="C33" s="121" t="str">
        <f>IF('3.【構成メンバー入力シート】'!B156="","",VLOOKUP(B33,'3.【構成メンバー入力シート】'!$A$6:$B$205,2,0))</f>
        <v/>
      </c>
      <c r="D33" s="122">
        <v>152</v>
      </c>
      <c r="E33" s="123" t="str">
        <f>IF('3.【構成メンバー入力シート】'!B157="","",VLOOKUP(D33,'3.【構成メンバー入力シート】'!$A$6:$B$205,2,0))</f>
        <v/>
      </c>
      <c r="F33" s="122">
        <v>153</v>
      </c>
      <c r="G33" s="123" t="str">
        <f>IF('3.【構成メンバー入力シート】'!B158="","",VLOOKUP(F33,'3.【構成メンバー入力シート】'!$A$6:$B$205,2,0))</f>
        <v/>
      </c>
      <c r="H33" s="122">
        <v>154</v>
      </c>
      <c r="I33" s="123" t="str">
        <f>IF('3.【構成メンバー入力シート】'!B159="","",VLOOKUP(H33,'3.【構成メンバー入力シート】'!$A$6:$B$205,2,0))</f>
        <v/>
      </c>
      <c r="J33" s="122">
        <v>155</v>
      </c>
      <c r="K33" s="123" t="str">
        <f>IF('3.【構成メンバー入力シート】'!B160="","",VLOOKUP(J33,'3.【構成メンバー入力シート】'!$A$6:$B$205,2,0))</f>
        <v/>
      </c>
      <c r="L33" s="124">
        <v>156</v>
      </c>
      <c r="M33" s="125" t="str">
        <f>IF('3.【構成メンバー入力シート】'!B161="","",VLOOKUP(L33,'3.【構成メンバー入力シート】'!$A$6:$B$205,2,0))</f>
        <v/>
      </c>
      <c r="N33" s="113"/>
    </row>
    <row r="34" spans="2:14" ht="13.9" customHeight="1">
      <c r="B34" s="120">
        <v>157</v>
      </c>
      <c r="C34" s="121" t="str">
        <f>IF('3.【構成メンバー入力シート】'!B162="","",VLOOKUP(B34,'3.【構成メンバー入力シート】'!$A$6:$B$205,2,0))</f>
        <v/>
      </c>
      <c r="D34" s="122">
        <v>158</v>
      </c>
      <c r="E34" s="123" t="str">
        <f>IF('3.【構成メンバー入力シート】'!B163="","",VLOOKUP(D34,'3.【構成メンバー入力シート】'!$A$6:$B$205,2,0))</f>
        <v/>
      </c>
      <c r="F34" s="122">
        <v>159</v>
      </c>
      <c r="G34" s="123" t="str">
        <f>IF('3.【構成メンバー入力シート】'!B164="","",VLOOKUP(F34,'3.【構成メンバー入力シート】'!$A$6:$B$205,2,0))</f>
        <v/>
      </c>
      <c r="H34" s="122">
        <v>160</v>
      </c>
      <c r="I34" s="123" t="str">
        <f>IF('3.【構成メンバー入力シート】'!B165="","",VLOOKUP(H34,'3.【構成メンバー入力シート】'!$A$6:$B$205,2,0))</f>
        <v/>
      </c>
      <c r="J34" s="122">
        <v>161</v>
      </c>
      <c r="K34" s="123" t="str">
        <f>IF('3.【構成メンバー入力シート】'!B166="","",VLOOKUP(J34,'3.【構成メンバー入力シート】'!$A$6:$B$205,2,0))</f>
        <v/>
      </c>
      <c r="L34" s="124">
        <v>162</v>
      </c>
      <c r="M34" s="125" t="str">
        <f>IF('3.【構成メンバー入力シート】'!B167="","",VLOOKUP(L34,'3.【構成メンバー入力シート】'!$A$6:$B$205,2,0))</f>
        <v/>
      </c>
    </row>
    <row r="35" spans="2:14" ht="13.9" customHeight="1">
      <c r="B35" s="120">
        <v>163</v>
      </c>
      <c r="C35" s="121" t="str">
        <f>IF('3.【構成メンバー入力シート】'!B168="","",VLOOKUP(B35,'3.【構成メンバー入力シート】'!$A$6:$B$205,2,0))</f>
        <v/>
      </c>
      <c r="D35" s="122">
        <v>164</v>
      </c>
      <c r="E35" s="123" t="str">
        <f>IF('3.【構成メンバー入力シート】'!B169="","",VLOOKUP(D35,'3.【構成メンバー入力シート】'!$A$6:$B$205,2,0))</f>
        <v/>
      </c>
      <c r="F35" s="122">
        <v>165</v>
      </c>
      <c r="G35" s="123" t="str">
        <f>IF('3.【構成メンバー入力シート】'!B170="","",VLOOKUP(F35,'3.【構成メンバー入力シート】'!$A$6:$B$205,2,0))</f>
        <v/>
      </c>
      <c r="H35" s="122">
        <v>166</v>
      </c>
      <c r="I35" s="123" t="str">
        <f>IF('3.【構成メンバー入力シート】'!B171="","",VLOOKUP(H35,'3.【構成メンバー入力シート】'!$A$6:$B$205,2,0))</f>
        <v/>
      </c>
      <c r="J35" s="122">
        <v>167</v>
      </c>
      <c r="K35" s="123" t="str">
        <f>IF('3.【構成メンバー入力シート】'!B172="","",VLOOKUP(J35,'3.【構成メンバー入力シート】'!$A$6:$B$205,2,0))</f>
        <v/>
      </c>
      <c r="L35" s="124">
        <v>168</v>
      </c>
      <c r="M35" s="125" t="str">
        <f>IF('3.【構成メンバー入力シート】'!B173="","",VLOOKUP(L35,'3.【構成メンバー入力シート】'!$A$6:$B$205,2,0))</f>
        <v/>
      </c>
    </row>
    <row r="36" spans="2:14" ht="13.9" customHeight="1">
      <c r="B36" s="120">
        <v>169</v>
      </c>
      <c r="C36" s="121" t="str">
        <f>IF('3.【構成メンバー入力シート】'!B174="","",VLOOKUP(B36,'3.【構成メンバー入力シート】'!$A$6:$B$205,2,0))</f>
        <v/>
      </c>
      <c r="D36" s="122">
        <v>170</v>
      </c>
      <c r="E36" s="123" t="str">
        <f>IF('3.【構成メンバー入力シート】'!B175="","",VLOOKUP(D36,'3.【構成メンバー入力シート】'!$A$6:$B$205,2,0))</f>
        <v/>
      </c>
      <c r="F36" s="122">
        <v>171</v>
      </c>
      <c r="G36" s="123" t="str">
        <f>IF('3.【構成メンバー入力シート】'!B176="","",VLOOKUP(F36,'3.【構成メンバー入力シート】'!$A$6:$B$205,2,0))</f>
        <v/>
      </c>
      <c r="H36" s="122">
        <v>172</v>
      </c>
      <c r="I36" s="123" t="str">
        <f>IF('3.【構成メンバー入力シート】'!B177="","",VLOOKUP(H36,'3.【構成メンバー入力シート】'!$A$6:$B$205,2,0))</f>
        <v/>
      </c>
      <c r="J36" s="122">
        <v>173</v>
      </c>
      <c r="K36" s="123" t="str">
        <f>IF('3.【構成メンバー入力シート】'!B178="","",VLOOKUP(J36,'3.【構成メンバー入力シート】'!$A$6:$B$205,2,0))</f>
        <v/>
      </c>
      <c r="L36" s="124">
        <v>174</v>
      </c>
      <c r="M36" s="125" t="str">
        <f>IF('3.【構成メンバー入力シート】'!B179="","",VLOOKUP(L36,'3.【構成メンバー入力シート】'!$A$6:$B$205,2,0))</f>
        <v/>
      </c>
    </row>
    <row r="37" spans="2:14" ht="13.9" customHeight="1">
      <c r="B37" s="120">
        <v>175</v>
      </c>
      <c r="C37" s="121" t="str">
        <f>IF('3.【構成メンバー入力シート】'!B180="","",VLOOKUP(B37,'3.【構成メンバー入力シート】'!$A$6:$B$205,2,0))</f>
        <v/>
      </c>
      <c r="D37" s="122">
        <v>176</v>
      </c>
      <c r="E37" s="123" t="str">
        <f>IF('3.【構成メンバー入力シート】'!B181="","",VLOOKUP(D37,'3.【構成メンバー入力シート】'!$A$6:$B$205,2,0))</f>
        <v/>
      </c>
      <c r="F37" s="122">
        <v>177</v>
      </c>
      <c r="G37" s="123" t="str">
        <f>IF('3.【構成メンバー入力シート】'!B182="","",VLOOKUP(F37,'3.【構成メンバー入力シート】'!$A$6:$B$205,2,0))</f>
        <v/>
      </c>
      <c r="H37" s="122">
        <v>178</v>
      </c>
      <c r="I37" s="123" t="str">
        <f>IF('3.【構成メンバー入力シート】'!B183="","",VLOOKUP(H37,'3.【構成メンバー入力シート】'!$A$6:$B$205,2,0))</f>
        <v/>
      </c>
      <c r="J37" s="122">
        <v>179</v>
      </c>
      <c r="K37" s="123" t="str">
        <f>IF('3.【構成メンバー入力シート】'!B184="","",VLOOKUP(J37,'3.【構成メンバー入力シート】'!$A$6:$B$205,2,0))</f>
        <v/>
      </c>
      <c r="L37" s="124">
        <v>180</v>
      </c>
      <c r="M37" s="125" t="str">
        <f>IF('3.【構成メンバー入力シート】'!B185="","",VLOOKUP(L37,'3.【構成メンバー入力シート】'!$A$6:$B$205,2,0))</f>
        <v/>
      </c>
    </row>
    <row r="38" spans="2:14" ht="13.9" customHeight="1">
      <c r="B38" s="120">
        <v>181</v>
      </c>
      <c r="C38" s="121" t="str">
        <f>IF('3.【構成メンバー入力シート】'!B186="","",VLOOKUP(B38,'3.【構成メンバー入力シート】'!$A$6:$B$205,2,0))</f>
        <v/>
      </c>
      <c r="D38" s="122">
        <v>182</v>
      </c>
      <c r="E38" s="123" t="str">
        <f>IF('3.【構成メンバー入力シート】'!B187="","",VLOOKUP(D38,'3.【構成メンバー入力シート】'!$A$6:$B$205,2,0))</f>
        <v/>
      </c>
      <c r="F38" s="122">
        <v>183</v>
      </c>
      <c r="G38" s="123" t="str">
        <f>IF('3.【構成メンバー入力シート】'!B188="","",VLOOKUP(F38,'3.【構成メンバー入力シート】'!$A$6:$B$205,2,0))</f>
        <v/>
      </c>
      <c r="H38" s="122">
        <v>184</v>
      </c>
      <c r="I38" s="123" t="str">
        <f>IF('3.【構成メンバー入力シート】'!B189="","",VLOOKUP(H38,'3.【構成メンバー入力シート】'!$A$6:$B$205,2,0))</f>
        <v/>
      </c>
      <c r="J38" s="122">
        <v>185</v>
      </c>
      <c r="K38" s="123" t="str">
        <f>IF('3.【構成メンバー入力シート】'!B190="","",VLOOKUP(J38,'3.【構成メンバー入力シート】'!$A$6:$B$205,2,0))</f>
        <v/>
      </c>
      <c r="L38" s="124">
        <v>186</v>
      </c>
      <c r="M38" s="125" t="str">
        <f>IF('3.【構成メンバー入力シート】'!B191="","",VLOOKUP(L38,'3.【構成メンバー入力シート】'!$A$6:$B$205,2,0))</f>
        <v/>
      </c>
    </row>
    <row r="39" spans="2:14" ht="13.9" customHeight="1">
      <c r="B39" s="120">
        <v>187</v>
      </c>
      <c r="C39" s="121" t="str">
        <f>IF('3.【構成メンバー入力シート】'!B192="","",VLOOKUP(B39,'3.【構成メンバー入力シート】'!$A$6:$B$205,2,0))</f>
        <v/>
      </c>
      <c r="D39" s="122">
        <v>188</v>
      </c>
      <c r="E39" s="123" t="str">
        <f>IF('3.【構成メンバー入力シート】'!B193="","",VLOOKUP(D39,'3.【構成メンバー入力シート】'!$A$6:$B$205,2,0))</f>
        <v/>
      </c>
      <c r="F39" s="122">
        <v>189</v>
      </c>
      <c r="G39" s="123" t="str">
        <f>IF('3.【構成メンバー入力シート】'!B194="","",VLOOKUP(F39,'3.【構成メンバー入力シート】'!$A$6:$B$205,2,0))</f>
        <v/>
      </c>
      <c r="H39" s="122">
        <v>190</v>
      </c>
      <c r="I39" s="123" t="str">
        <f>IF('3.【構成メンバー入力シート】'!B195="","",VLOOKUP(H39,'3.【構成メンバー入力シート】'!$A$6:$B$205,2,0))</f>
        <v/>
      </c>
      <c r="J39" s="122">
        <v>191</v>
      </c>
      <c r="K39" s="123" t="str">
        <f>IF('3.【構成メンバー入力シート】'!B196="","",VLOOKUP(J39,'3.【構成メンバー入力シート】'!$A$6:$B$205,2,0))</f>
        <v/>
      </c>
      <c r="L39" s="124">
        <v>192</v>
      </c>
      <c r="M39" s="125" t="str">
        <f>IF('3.【構成メンバー入力シート】'!B197="","",VLOOKUP(L39,'3.【構成メンバー入力シート】'!$A$6:$B$205,2,0))</f>
        <v/>
      </c>
    </row>
    <row r="40" spans="2:14" ht="13.9" customHeight="1">
      <c r="B40" s="120">
        <v>193</v>
      </c>
      <c r="C40" s="121" t="str">
        <f>IF('3.【構成メンバー入力シート】'!B198="","",VLOOKUP(B40,'3.【構成メンバー入力シート】'!$A$6:$B$205,2,0))</f>
        <v/>
      </c>
      <c r="D40" s="122">
        <v>194</v>
      </c>
      <c r="E40" s="123" t="str">
        <f>IF('3.【構成メンバー入力シート】'!B199="","",VLOOKUP(D40,'3.【構成メンバー入力シート】'!$A$6:$B$205,2,0))</f>
        <v/>
      </c>
      <c r="F40" s="122">
        <v>195</v>
      </c>
      <c r="G40" s="123" t="str">
        <f>IF('3.【構成メンバー入力シート】'!B200="","",VLOOKUP(F40,'3.【構成メンバー入力シート】'!$A$6:$B$205,2,0))</f>
        <v/>
      </c>
      <c r="H40" s="122">
        <v>196</v>
      </c>
      <c r="I40" s="123" t="str">
        <f>IF('3.【構成メンバー入力シート】'!B201="","",VLOOKUP(H40,'3.【構成メンバー入力シート】'!$A$6:$B$205,2,0))</f>
        <v/>
      </c>
      <c r="J40" s="122">
        <v>197</v>
      </c>
      <c r="K40" s="123" t="str">
        <f>IF('3.【構成メンバー入力シート】'!B202="","",VLOOKUP(J40,'3.【構成メンバー入力シート】'!$A$6:$B$205,2,0))</f>
        <v/>
      </c>
      <c r="L40" s="124">
        <v>198</v>
      </c>
      <c r="M40" s="125" t="str">
        <f>IF('3.【構成メンバー入力シート】'!B203="","",VLOOKUP(L40,'3.【構成メンバー入力シート】'!$A$6:$B$205,2,0))</f>
        <v/>
      </c>
    </row>
    <row r="41" spans="2:14" ht="13.5" customHeight="1" thickBot="1">
      <c r="B41" s="126">
        <v>199</v>
      </c>
      <c r="C41" s="127" t="str">
        <f>IF('3.【構成メンバー入力シート】'!B204="","",VLOOKUP(B41,'3.【構成メンバー入力シート】'!$A$6:$B$205,2,0))</f>
        <v/>
      </c>
      <c r="D41" s="128">
        <v>200</v>
      </c>
      <c r="E41" s="129" t="str">
        <f>IF('3.【構成メンバー入力シート】'!B205="","",VLOOKUP(D41,'3.【構成メンバー入力シート】'!$A$6:$B$205,2,0))</f>
        <v/>
      </c>
      <c r="F41" s="128"/>
      <c r="G41" s="129"/>
      <c r="H41" s="128"/>
      <c r="I41" s="129"/>
      <c r="J41" s="128"/>
      <c r="K41" s="129"/>
      <c r="L41" s="130"/>
      <c r="M41" s="131"/>
    </row>
    <row r="42" spans="2:14">
      <c r="B42" s="262"/>
    </row>
    <row r="43" spans="2:14" ht="15" customHeight="1">
      <c r="B43" s="742"/>
      <c r="C43" s="742"/>
      <c r="D43" s="742"/>
      <c r="E43" s="742"/>
      <c r="F43" s="742"/>
      <c r="G43" s="742"/>
      <c r="H43" s="742"/>
      <c r="I43" s="742"/>
      <c r="J43" s="742"/>
      <c r="K43" s="742"/>
      <c r="L43" s="742"/>
      <c r="M43" s="742"/>
      <c r="N43" s="153"/>
    </row>
  </sheetData>
  <sheetProtection algorithmName="SHA-512" hashValue="DkfqDX7IUpGDZNbCDxrdEKujKp5utBF3OFwgTKi5yeYgxx6g84iqMk4tRolUXipJaRtsGqKi+2i7RwbvBHCQPw==" saltValue="OiCA79QgOqDmJvkdaCJunA==" spinCount="100000" sheet="1" formatCells="0" selectLockedCells="1" selectUnlockedCells="1"/>
  <mergeCells count="9">
    <mergeCell ref="D5:G5"/>
    <mergeCell ref="J5:M5"/>
    <mergeCell ref="B43:M43"/>
    <mergeCell ref="B2:G3"/>
    <mergeCell ref="I2:J2"/>
    <mergeCell ref="K2:L2"/>
    <mergeCell ref="I3:L3"/>
    <mergeCell ref="B4:G4"/>
    <mergeCell ref="K4:M4"/>
  </mergeCells>
  <phoneticPr fontId="2"/>
  <pageMargins left="0.54" right="0.46" top="0.27" bottom="0.16" header="0.17" footer="0.16"/>
  <pageSetup paperSize="9" scale="9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ublished="0">
    <tabColor theme="5" tint="0.79998168889431442"/>
  </sheetPr>
  <dimension ref="A1:F43"/>
  <sheetViews>
    <sheetView showGridLines="0" showRowColHeaders="0" showZeros="0" view="pageBreakPreview" zoomScaleSheetLayoutView="100" workbookViewId="0">
      <selection activeCell="A19" sqref="A19"/>
    </sheetView>
  </sheetViews>
  <sheetFormatPr defaultColWidth="13" defaultRowHeight="13.5"/>
  <cols>
    <col min="1" max="2" width="20.625" style="132" customWidth="1"/>
    <col min="3" max="3" width="6.75" style="132" customWidth="1"/>
    <col min="4" max="5" width="20.625" style="132" customWidth="1"/>
    <col min="6" max="6" width="6.75" style="132" customWidth="1"/>
    <col min="7" max="256" width="13" style="132"/>
    <col min="257" max="257" width="8.75" style="132" customWidth="1"/>
    <col min="258" max="258" width="25.75" style="132" customWidth="1"/>
    <col min="259" max="259" width="6.75" style="132" customWidth="1"/>
    <col min="260" max="260" width="8.75" style="132" customWidth="1"/>
    <col min="261" max="261" width="25.75" style="132" customWidth="1"/>
    <col min="262" max="262" width="6.75" style="132" customWidth="1"/>
    <col min="263" max="512" width="13" style="132"/>
    <col min="513" max="513" width="8.75" style="132" customWidth="1"/>
    <col min="514" max="514" width="25.75" style="132" customWidth="1"/>
    <col min="515" max="515" width="6.75" style="132" customWidth="1"/>
    <col min="516" max="516" width="8.75" style="132" customWidth="1"/>
    <col min="517" max="517" width="25.75" style="132" customWidth="1"/>
    <col min="518" max="518" width="6.75" style="132" customWidth="1"/>
    <col min="519" max="768" width="13" style="132"/>
    <col min="769" max="769" width="8.75" style="132" customWidth="1"/>
    <col min="770" max="770" width="25.75" style="132" customWidth="1"/>
    <col min="771" max="771" width="6.75" style="132" customWidth="1"/>
    <col min="772" max="772" width="8.75" style="132" customWidth="1"/>
    <col min="773" max="773" width="25.75" style="132" customWidth="1"/>
    <col min="774" max="774" width="6.75" style="132" customWidth="1"/>
    <col min="775" max="1024" width="13" style="132"/>
    <col min="1025" max="1025" width="8.75" style="132" customWidth="1"/>
    <col min="1026" max="1026" width="25.75" style="132" customWidth="1"/>
    <col min="1027" max="1027" width="6.75" style="132" customWidth="1"/>
    <col min="1028" max="1028" width="8.75" style="132" customWidth="1"/>
    <col min="1029" max="1029" width="25.75" style="132" customWidth="1"/>
    <col min="1030" max="1030" width="6.75" style="132" customWidth="1"/>
    <col min="1031" max="1280" width="13" style="132"/>
    <col min="1281" max="1281" width="8.75" style="132" customWidth="1"/>
    <col min="1282" max="1282" width="25.75" style="132" customWidth="1"/>
    <col min="1283" max="1283" width="6.75" style="132" customWidth="1"/>
    <col min="1284" max="1284" width="8.75" style="132" customWidth="1"/>
    <col min="1285" max="1285" width="25.75" style="132" customWidth="1"/>
    <col min="1286" max="1286" width="6.75" style="132" customWidth="1"/>
    <col min="1287" max="1536" width="13" style="132"/>
    <col min="1537" max="1537" width="8.75" style="132" customWidth="1"/>
    <col min="1538" max="1538" width="25.75" style="132" customWidth="1"/>
    <col min="1539" max="1539" width="6.75" style="132" customWidth="1"/>
    <col min="1540" max="1540" width="8.75" style="132" customWidth="1"/>
    <col min="1541" max="1541" width="25.75" style="132" customWidth="1"/>
    <col min="1542" max="1542" width="6.75" style="132" customWidth="1"/>
    <col min="1543" max="1792" width="13" style="132"/>
    <col min="1793" max="1793" width="8.75" style="132" customWidth="1"/>
    <col min="1794" max="1794" width="25.75" style="132" customWidth="1"/>
    <col min="1795" max="1795" width="6.75" style="132" customWidth="1"/>
    <col min="1796" max="1796" width="8.75" style="132" customWidth="1"/>
    <col min="1797" max="1797" width="25.75" style="132" customWidth="1"/>
    <col min="1798" max="1798" width="6.75" style="132" customWidth="1"/>
    <col min="1799" max="2048" width="13" style="132"/>
    <col min="2049" max="2049" width="8.75" style="132" customWidth="1"/>
    <col min="2050" max="2050" width="25.75" style="132" customWidth="1"/>
    <col min="2051" max="2051" width="6.75" style="132" customWidth="1"/>
    <col min="2052" max="2052" width="8.75" style="132" customWidth="1"/>
    <col min="2053" max="2053" width="25.75" style="132" customWidth="1"/>
    <col min="2054" max="2054" width="6.75" style="132" customWidth="1"/>
    <col min="2055" max="2304" width="13" style="132"/>
    <col min="2305" max="2305" width="8.75" style="132" customWidth="1"/>
    <col min="2306" max="2306" width="25.75" style="132" customWidth="1"/>
    <col min="2307" max="2307" width="6.75" style="132" customWidth="1"/>
    <col min="2308" max="2308" width="8.75" style="132" customWidth="1"/>
    <col min="2309" max="2309" width="25.75" style="132" customWidth="1"/>
    <col min="2310" max="2310" width="6.75" style="132" customWidth="1"/>
    <col min="2311" max="2560" width="13" style="132"/>
    <col min="2561" max="2561" width="8.75" style="132" customWidth="1"/>
    <col min="2562" max="2562" width="25.75" style="132" customWidth="1"/>
    <col min="2563" max="2563" width="6.75" style="132" customWidth="1"/>
    <col min="2564" max="2564" width="8.75" style="132" customWidth="1"/>
    <col min="2565" max="2565" width="25.75" style="132" customWidth="1"/>
    <col min="2566" max="2566" width="6.75" style="132" customWidth="1"/>
    <col min="2567" max="2816" width="13" style="132"/>
    <col min="2817" max="2817" width="8.75" style="132" customWidth="1"/>
    <col min="2818" max="2818" width="25.75" style="132" customWidth="1"/>
    <col min="2819" max="2819" width="6.75" style="132" customWidth="1"/>
    <col min="2820" max="2820" width="8.75" style="132" customWidth="1"/>
    <col min="2821" max="2821" width="25.75" style="132" customWidth="1"/>
    <col min="2822" max="2822" width="6.75" style="132" customWidth="1"/>
    <col min="2823" max="3072" width="13" style="132"/>
    <col min="3073" max="3073" width="8.75" style="132" customWidth="1"/>
    <col min="3074" max="3074" width="25.75" style="132" customWidth="1"/>
    <col min="3075" max="3075" width="6.75" style="132" customWidth="1"/>
    <col min="3076" max="3076" width="8.75" style="132" customWidth="1"/>
    <col min="3077" max="3077" width="25.75" style="132" customWidth="1"/>
    <col min="3078" max="3078" width="6.75" style="132" customWidth="1"/>
    <col min="3079" max="3328" width="13" style="132"/>
    <col min="3329" max="3329" width="8.75" style="132" customWidth="1"/>
    <col min="3330" max="3330" width="25.75" style="132" customWidth="1"/>
    <col min="3331" max="3331" width="6.75" style="132" customWidth="1"/>
    <col min="3332" max="3332" width="8.75" style="132" customWidth="1"/>
    <col min="3333" max="3333" width="25.75" style="132" customWidth="1"/>
    <col min="3334" max="3334" width="6.75" style="132" customWidth="1"/>
    <col min="3335" max="3584" width="13" style="132"/>
    <col min="3585" max="3585" width="8.75" style="132" customWidth="1"/>
    <col min="3586" max="3586" width="25.75" style="132" customWidth="1"/>
    <col min="3587" max="3587" width="6.75" style="132" customWidth="1"/>
    <col min="3588" max="3588" width="8.75" style="132" customWidth="1"/>
    <col min="3589" max="3589" width="25.75" style="132" customWidth="1"/>
    <col min="3590" max="3590" width="6.75" style="132" customWidth="1"/>
    <col min="3591" max="3840" width="13" style="132"/>
    <col min="3841" max="3841" width="8.75" style="132" customWidth="1"/>
    <col min="3842" max="3842" width="25.75" style="132" customWidth="1"/>
    <col min="3843" max="3843" width="6.75" style="132" customWidth="1"/>
    <col min="3844" max="3844" width="8.75" style="132" customWidth="1"/>
    <col min="3845" max="3845" width="25.75" style="132" customWidth="1"/>
    <col min="3846" max="3846" width="6.75" style="132" customWidth="1"/>
    <col min="3847" max="4096" width="13" style="132"/>
    <col min="4097" max="4097" width="8.75" style="132" customWidth="1"/>
    <col min="4098" max="4098" width="25.75" style="132" customWidth="1"/>
    <col min="4099" max="4099" width="6.75" style="132" customWidth="1"/>
    <col min="4100" max="4100" width="8.75" style="132" customWidth="1"/>
    <col min="4101" max="4101" width="25.75" style="132" customWidth="1"/>
    <col min="4102" max="4102" width="6.75" style="132" customWidth="1"/>
    <col min="4103" max="4352" width="13" style="132"/>
    <col min="4353" max="4353" width="8.75" style="132" customWidth="1"/>
    <col min="4354" max="4354" width="25.75" style="132" customWidth="1"/>
    <col min="4355" max="4355" width="6.75" style="132" customWidth="1"/>
    <col min="4356" max="4356" width="8.75" style="132" customWidth="1"/>
    <col min="4357" max="4357" width="25.75" style="132" customWidth="1"/>
    <col min="4358" max="4358" width="6.75" style="132" customWidth="1"/>
    <col min="4359" max="4608" width="13" style="132"/>
    <col min="4609" max="4609" width="8.75" style="132" customWidth="1"/>
    <col min="4610" max="4610" width="25.75" style="132" customWidth="1"/>
    <col min="4611" max="4611" width="6.75" style="132" customWidth="1"/>
    <col min="4612" max="4612" width="8.75" style="132" customWidth="1"/>
    <col min="4613" max="4613" width="25.75" style="132" customWidth="1"/>
    <col min="4614" max="4614" width="6.75" style="132" customWidth="1"/>
    <col min="4615" max="4864" width="13" style="132"/>
    <col min="4865" max="4865" width="8.75" style="132" customWidth="1"/>
    <col min="4866" max="4866" width="25.75" style="132" customWidth="1"/>
    <col min="4867" max="4867" width="6.75" style="132" customWidth="1"/>
    <col min="4868" max="4868" width="8.75" style="132" customWidth="1"/>
    <col min="4869" max="4869" width="25.75" style="132" customWidth="1"/>
    <col min="4870" max="4870" width="6.75" style="132" customWidth="1"/>
    <col min="4871" max="5120" width="13" style="132"/>
    <col min="5121" max="5121" width="8.75" style="132" customWidth="1"/>
    <col min="5122" max="5122" width="25.75" style="132" customWidth="1"/>
    <col min="5123" max="5123" width="6.75" style="132" customWidth="1"/>
    <col min="5124" max="5124" width="8.75" style="132" customWidth="1"/>
    <col min="5125" max="5125" width="25.75" style="132" customWidth="1"/>
    <col min="5126" max="5126" width="6.75" style="132" customWidth="1"/>
    <col min="5127" max="5376" width="13" style="132"/>
    <col min="5377" max="5377" width="8.75" style="132" customWidth="1"/>
    <col min="5378" max="5378" width="25.75" style="132" customWidth="1"/>
    <col min="5379" max="5379" width="6.75" style="132" customWidth="1"/>
    <col min="5380" max="5380" width="8.75" style="132" customWidth="1"/>
    <col min="5381" max="5381" width="25.75" style="132" customWidth="1"/>
    <col min="5382" max="5382" width="6.75" style="132" customWidth="1"/>
    <col min="5383" max="5632" width="13" style="132"/>
    <col min="5633" max="5633" width="8.75" style="132" customWidth="1"/>
    <col min="5634" max="5634" width="25.75" style="132" customWidth="1"/>
    <col min="5635" max="5635" width="6.75" style="132" customWidth="1"/>
    <col min="5636" max="5636" width="8.75" style="132" customWidth="1"/>
    <col min="5637" max="5637" width="25.75" style="132" customWidth="1"/>
    <col min="5638" max="5638" width="6.75" style="132" customWidth="1"/>
    <col min="5639" max="5888" width="13" style="132"/>
    <col min="5889" max="5889" width="8.75" style="132" customWidth="1"/>
    <col min="5890" max="5890" width="25.75" style="132" customWidth="1"/>
    <col min="5891" max="5891" width="6.75" style="132" customWidth="1"/>
    <col min="5892" max="5892" width="8.75" style="132" customWidth="1"/>
    <col min="5893" max="5893" width="25.75" style="132" customWidth="1"/>
    <col min="5894" max="5894" width="6.75" style="132" customWidth="1"/>
    <col min="5895" max="6144" width="13" style="132"/>
    <col min="6145" max="6145" width="8.75" style="132" customWidth="1"/>
    <col min="6146" max="6146" width="25.75" style="132" customWidth="1"/>
    <col min="6147" max="6147" width="6.75" style="132" customWidth="1"/>
    <col min="6148" max="6148" width="8.75" style="132" customWidth="1"/>
    <col min="6149" max="6149" width="25.75" style="132" customWidth="1"/>
    <col min="6150" max="6150" width="6.75" style="132" customWidth="1"/>
    <col min="6151" max="6400" width="13" style="132"/>
    <col min="6401" max="6401" width="8.75" style="132" customWidth="1"/>
    <col min="6402" max="6402" width="25.75" style="132" customWidth="1"/>
    <col min="6403" max="6403" width="6.75" style="132" customWidth="1"/>
    <col min="6404" max="6404" width="8.75" style="132" customWidth="1"/>
    <col min="6405" max="6405" width="25.75" style="132" customWidth="1"/>
    <col min="6406" max="6406" width="6.75" style="132" customWidth="1"/>
    <col min="6407" max="6656" width="13" style="132"/>
    <col min="6657" max="6657" width="8.75" style="132" customWidth="1"/>
    <col min="6658" max="6658" width="25.75" style="132" customWidth="1"/>
    <col min="6659" max="6659" width="6.75" style="132" customWidth="1"/>
    <col min="6660" max="6660" width="8.75" style="132" customWidth="1"/>
    <col min="6661" max="6661" width="25.75" style="132" customWidth="1"/>
    <col min="6662" max="6662" width="6.75" style="132" customWidth="1"/>
    <col min="6663" max="6912" width="13" style="132"/>
    <col min="6913" max="6913" width="8.75" style="132" customWidth="1"/>
    <col min="6914" max="6914" width="25.75" style="132" customWidth="1"/>
    <col min="6915" max="6915" width="6.75" style="132" customWidth="1"/>
    <col min="6916" max="6916" width="8.75" style="132" customWidth="1"/>
    <col min="6917" max="6917" width="25.75" style="132" customWidth="1"/>
    <col min="6918" max="6918" width="6.75" style="132" customWidth="1"/>
    <col min="6919" max="7168" width="13" style="132"/>
    <col min="7169" max="7169" width="8.75" style="132" customWidth="1"/>
    <col min="7170" max="7170" width="25.75" style="132" customWidth="1"/>
    <col min="7171" max="7171" width="6.75" style="132" customWidth="1"/>
    <col min="7172" max="7172" width="8.75" style="132" customWidth="1"/>
    <col min="7173" max="7173" width="25.75" style="132" customWidth="1"/>
    <col min="7174" max="7174" width="6.75" style="132" customWidth="1"/>
    <col min="7175" max="7424" width="13" style="132"/>
    <col min="7425" max="7425" width="8.75" style="132" customWidth="1"/>
    <col min="7426" max="7426" width="25.75" style="132" customWidth="1"/>
    <col min="7427" max="7427" width="6.75" style="132" customWidth="1"/>
    <col min="7428" max="7428" width="8.75" style="132" customWidth="1"/>
    <col min="7429" max="7429" width="25.75" style="132" customWidth="1"/>
    <col min="7430" max="7430" width="6.75" style="132" customWidth="1"/>
    <col min="7431" max="7680" width="13" style="132"/>
    <col min="7681" max="7681" width="8.75" style="132" customWidth="1"/>
    <col min="7682" max="7682" width="25.75" style="132" customWidth="1"/>
    <col min="7683" max="7683" width="6.75" style="132" customWidth="1"/>
    <col min="7684" max="7684" width="8.75" style="132" customWidth="1"/>
    <col min="7685" max="7685" width="25.75" style="132" customWidth="1"/>
    <col min="7686" max="7686" width="6.75" style="132" customWidth="1"/>
    <col min="7687" max="7936" width="13" style="132"/>
    <col min="7937" max="7937" width="8.75" style="132" customWidth="1"/>
    <col min="7938" max="7938" width="25.75" style="132" customWidth="1"/>
    <col min="7939" max="7939" width="6.75" style="132" customWidth="1"/>
    <col min="7940" max="7940" width="8.75" style="132" customWidth="1"/>
    <col min="7941" max="7941" width="25.75" style="132" customWidth="1"/>
    <col min="7942" max="7942" width="6.75" style="132" customWidth="1"/>
    <col min="7943" max="8192" width="13" style="132"/>
    <col min="8193" max="8193" width="8.75" style="132" customWidth="1"/>
    <col min="8194" max="8194" width="25.75" style="132" customWidth="1"/>
    <col min="8195" max="8195" width="6.75" style="132" customWidth="1"/>
    <col min="8196" max="8196" width="8.75" style="132" customWidth="1"/>
    <col min="8197" max="8197" width="25.75" style="132" customWidth="1"/>
    <col min="8198" max="8198" width="6.75" style="132" customWidth="1"/>
    <col min="8199" max="8448" width="13" style="132"/>
    <col min="8449" max="8449" width="8.75" style="132" customWidth="1"/>
    <col min="8450" max="8450" width="25.75" style="132" customWidth="1"/>
    <col min="8451" max="8451" width="6.75" style="132" customWidth="1"/>
    <col min="8452" max="8452" width="8.75" style="132" customWidth="1"/>
    <col min="8453" max="8453" width="25.75" style="132" customWidth="1"/>
    <col min="8454" max="8454" width="6.75" style="132" customWidth="1"/>
    <col min="8455" max="8704" width="13" style="132"/>
    <col min="8705" max="8705" width="8.75" style="132" customWidth="1"/>
    <col min="8706" max="8706" width="25.75" style="132" customWidth="1"/>
    <col min="8707" max="8707" width="6.75" style="132" customWidth="1"/>
    <col min="8708" max="8708" width="8.75" style="132" customWidth="1"/>
    <col min="8709" max="8709" width="25.75" style="132" customWidth="1"/>
    <col min="8710" max="8710" width="6.75" style="132" customWidth="1"/>
    <col min="8711" max="8960" width="13" style="132"/>
    <col min="8961" max="8961" width="8.75" style="132" customWidth="1"/>
    <col min="8962" max="8962" width="25.75" style="132" customWidth="1"/>
    <col min="8963" max="8963" width="6.75" style="132" customWidth="1"/>
    <col min="8964" max="8964" width="8.75" style="132" customWidth="1"/>
    <col min="8965" max="8965" width="25.75" style="132" customWidth="1"/>
    <col min="8966" max="8966" width="6.75" style="132" customWidth="1"/>
    <col min="8967" max="9216" width="13" style="132"/>
    <col min="9217" max="9217" width="8.75" style="132" customWidth="1"/>
    <col min="9218" max="9218" width="25.75" style="132" customWidth="1"/>
    <col min="9219" max="9219" width="6.75" style="132" customWidth="1"/>
    <col min="9220" max="9220" width="8.75" style="132" customWidth="1"/>
    <col min="9221" max="9221" width="25.75" style="132" customWidth="1"/>
    <col min="9222" max="9222" width="6.75" style="132" customWidth="1"/>
    <col min="9223" max="9472" width="13" style="132"/>
    <col min="9473" max="9473" width="8.75" style="132" customWidth="1"/>
    <col min="9474" max="9474" width="25.75" style="132" customWidth="1"/>
    <col min="9475" max="9475" width="6.75" style="132" customWidth="1"/>
    <col min="9476" max="9476" width="8.75" style="132" customWidth="1"/>
    <col min="9477" max="9477" width="25.75" style="132" customWidth="1"/>
    <col min="9478" max="9478" width="6.75" style="132" customWidth="1"/>
    <col min="9479" max="9728" width="13" style="132"/>
    <col min="9729" max="9729" width="8.75" style="132" customWidth="1"/>
    <col min="9730" max="9730" width="25.75" style="132" customWidth="1"/>
    <col min="9731" max="9731" width="6.75" style="132" customWidth="1"/>
    <col min="9732" max="9732" width="8.75" style="132" customWidth="1"/>
    <col min="9733" max="9733" width="25.75" style="132" customWidth="1"/>
    <col min="9734" max="9734" width="6.75" style="132" customWidth="1"/>
    <col min="9735" max="9984" width="13" style="132"/>
    <col min="9985" max="9985" width="8.75" style="132" customWidth="1"/>
    <col min="9986" max="9986" width="25.75" style="132" customWidth="1"/>
    <col min="9987" max="9987" width="6.75" style="132" customWidth="1"/>
    <col min="9988" max="9988" width="8.75" style="132" customWidth="1"/>
    <col min="9989" max="9989" width="25.75" style="132" customWidth="1"/>
    <col min="9990" max="9990" width="6.75" style="132" customWidth="1"/>
    <col min="9991" max="10240" width="13" style="132"/>
    <col min="10241" max="10241" width="8.75" style="132" customWidth="1"/>
    <col min="10242" max="10242" width="25.75" style="132" customWidth="1"/>
    <col min="10243" max="10243" width="6.75" style="132" customWidth="1"/>
    <col min="10244" max="10244" width="8.75" style="132" customWidth="1"/>
    <col min="10245" max="10245" width="25.75" style="132" customWidth="1"/>
    <col min="10246" max="10246" width="6.75" style="132" customWidth="1"/>
    <col min="10247" max="10496" width="13" style="132"/>
    <col min="10497" max="10497" width="8.75" style="132" customWidth="1"/>
    <col min="10498" max="10498" width="25.75" style="132" customWidth="1"/>
    <col min="10499" max="10499" width="6.75" style="132" customWidth="1"/>
    <col min="10500" max="10500" width="8.75" style="132" customWidth="1"/>
    <col min="10501" max="10501" width="25.75" style="132" customWidth="1"/>
    <col min="10502" max="10502" width="6.75" style="132" customWidth="1"/>
    <col min="10503" max="10752" width="13" style="132"/>
    <col min="10753" max="10753" width="8.75" style="132" customWidth="1"/>
    <col min="10754" max="10754" width="25.75" style="132" customWidth="1"/>
    <col min="10755" max="10755" width="6.75" style="132" customWidth="1"/>
    <col min="10756" max="10756" width="8.75" style="132" customWidth="1"/>
    <col min="10757" max="10757" width="25.75" style="132" customWidth="1"/>
    <col min="10758" max="10758" width="6.75" style="132" customWidth="1"/>
    <col min="10759" max="11008" width="13" style="132"/>
    <col min="11009" max="11009" width="8.75" style="132" customWidth="1"/>
    <col min="11010" max="11010" width="25.75" style="132" customWidth="1"/>
    <col min="11011" max="11011" width="6.75" style="132" customWidth="1"/>
    <col min="11012" max="11012" width="8.75" style="132" customWidth="1"/>
    <col min="11013" max="11013" width="25.75" style="132" customWidth="1"/>
    <col min="11014" max="11014" width="6.75" style="132" customWidth="1"/>
    <col min="11015" max="11264" width="13" style="132"/>
    <col min="11265" max="11265" width="8.75" style="132" customWidth="1"/>
    <col min="11266" max="11266" width="25.75" style="132" customWidth="1"/>
    <col min="11267" max="11267" width="6.75" style="132" customWidth="1"/>
    <col min="11268" max="11268" width="8.75" style="132" customWidth="1"/>
    <col min="11269" max="11269" width="25.75" style="132" customWidth="1"/>
    <col min="11270" max="11270" width="6.75" style="132" customWidth="1"/>
    <col min="11271" max="11520" width="13" style="132"/>
    <col min="11521" max="11521" width="8.75" style="132" customWidth="1"/>
    <col min="11522" max="11522" width="25.75" style="132" customWidth="1"/>
    <col min="11523" max="11523" width="6.75" style="132" customWidth="1"/>
    <col min="11524" max="11524" width="8.75" style="132" customWidth="1"/>
    <col min="11525" max="11525" width="25.75" style="132" customWidth="1"/>
    <col min="11526" max="11526" width="6.75" style="132" customWidth="1"/>
    <col min="11527" max="11776" width="13" style="132"/>
    <col min="11777" max="11777" width="8.75" style="132" customWidth="1"/>
    <col min="11778" max="11778" width="25.75" style="132" customWidth="1"/>
    <col min="11779" max="11779" width="6.75" style="132" customWidth="1"/>
    <col min="11780" max="11780" width="8.75" style="132" customWidth="1"/>
    <col min="11781" max="11781" width="25.75" style="132" customWidth="1"/>
    <col min="11782" max="11782" width="6.75" style="132" customWidth="1"/>
    <col min="11783" max="12032" width="13" style="132"/>
    <col min="12033" max="12033" width="8.75" style="132" customWidth="1"/>
    <col min="12034" max="12034" width="25.75" style="132" customWidth="1"/>
    <col min="12035" max="12035" width="6.75" style="132" customWidth="1"/>
    <col min="12036" max="12036" width="8.75" style="132" customWidth="1"/>
    <col min="12037" max="12037" width="25.75" style="132" customWidth="1"/>
    <col min="12038" max="12038" width="6.75" style="132" customWidth="1"/>
    <col min="12039" max="12288" width="13" style="132"/>
    <col min="12289" max="12289" width="8.75" style="132" customWidth="1"/>
    <col min="12290" max="12290" width="25.75" style="132" customWidth="1"/>
    <col min="12291" max="12291" width="6.75" style="132" customWidth="1"/>
    <col min="12292" max="12292" width="8.75" style="132" customWidth="1"/>
    <col min="12293" max="12293" width="25.75" style="132" customWidth="1"/>
    <col min="12294" max="12294" width="6.75" style="132" customWidth="1"/>
    <col min="12295" max="12544" width="13" style="132"/>
    <col min="12545" max="12545" width="8.75" style="132" customWidth="1"/>
    <col min="12546" max="12546" width="25.75" style="132" customWidth="1"/>
    <col min="12547" max="12547" width="6.75" style="132" customWidth="1"/>
    <col min="12548" max="12548" width="8.75" style="132" customWidth="1"/>
    <col min="12549" max="12549" width="25.75" style="132" customWidth="1"/>
    <col min="12550" max="12550" width="6.75" style="132" customWidth="1"/>
    <col min="12551" max="12800" width="13" style="132"/>
    <col min="12801" max="12801" width="8.75" style="132" customWidth="1"/>
    <col min="12802" max="12802" width="25.75" style="132" customWidth="1"/>
    <col min="12803" max="12803" width="6.75" style="132" customWidth="1"/>
    <col min="12804" max="12804" width="8.75" style="132" customWidth="1"/>
    <col min="12805" max="12805" width="25.75" style="132" customWidth="1"/>
    <col min="12806" max="12806" width="6.75" style="132" customWidth="1"/>
    <col min="12807" max="13056" width="13" style="132"/>
    <col min="13057" max="13057" width="8.75" style="132" customWidth="1"/>
    <col min="13058" max="13058" width="25.75" style="132" customWidth="1"/>
    <col min="13059" max="13059" width="6.75" style="132" customWidth="1"/>
    <col min="13060" max="13060" width="8.75" style="132" customWidth="1"/>
    <col min="13061" max="13061" width="25.75" style="132" customWidth="1"/>
    <col min="13062" max="13062" width="6.75" style="132" customWidth="1"/>
    <col min="13063" max="13312" width="13" style="132"/>
    <col min="13313" max="13313" width="8.75" style="132" customWidth="1"/>
    <col min="13314" max="13314" width="25.75" style="132" customWidth="1"/>
    <col min="13315" max="13315" width="6.75" style="132" customWidth="1"/>
    <col min="13316" max="13316" width="8.75" style="132" customWidth="1"/>
    <col min="13317" max="13317" width="25.75" style="132" customWidth="1"/>
    <col min="13318" max="13318" width="6.75" style="132" customWidth="1"/>
    <col min="13319" max="13568" width="13" style="132"/>
    <col min="13569" max="13569" width="8.75" style="132" customWidth="1"/>
    <col min="13570" max="13570" width="25.75" style="132" customWidth="1"/>
    <col min="13571" max="13571" width="6.75" style="132" customWidth="1"/>
    <col min="13572" max="13572" width="8.75" style="132" customWidth="1"/>
    <col min="13573" max="13573" width="25.75" style="132" customWidth="1"/>
    <col min="13574" max="13574" width="6.75" style="132" customWidth="1"/>
    <col min="13575" max="13824" width="13" style="132"/>
    <col min="13825" max="13825" width="8.75" style="132" customWidth="1"/>
    <col min="13826" max="13826" width="25.75" style="132" customWidth="1"/>
    <col min="13827" max="13827" width="6.75" style="132" customWidth="1"/>
    <col min="13828" max="13828" width="8.75" style="132" customWidth="1"/>
    <col min="13829" max="13829" width="25.75" style="132" customWidth="1"/>
    <col min="13830" max="13830" width="6.75" style="132" customWidth="1"/>
    <col min="13831" max="14080" width="13" style="132"/>
    <col min="14081" max="14081" width="8.75" style="132" customWidth="1"/>
    <col min="14082" max="14082" width="25.75" style="132" customWidth="1"/>
    <col min="14083" max="14083" width="6.75" style="132" customWidth="1"/>
    <col min="14084" max="14084" width="8.75" style="132" customWidth="1"/>
    <col min="14085" max="14085" width="25.75" style="132" customWidth="1"/>
    <col min="14086" max="14086" width="6.75" style="132" customWidth="1"/>
    <col min="14087" max="14336" width="13" style="132"/>
    <col min="14337" max="14337" width="8.75" style="132" customWidth="1"/>
    <col min="14338" max="14338" width="25.75" style="132" customWidth="1"/>
    <col min="14339" max="14339" width="6.75" style="132" customWidth="1"/>
    <col min="14340" max="14340" width="8.75" style="132" customWidth="1"/>
    <col min="14341" max="14341" width="25.75" style="132" customWidth="1"/>
    <col min="14342" max="14342" width="6.75" style="132" customWidth="1"/>
    <col min="14343" max="14592" width="13" style="132"/>
    <col min="14593" max="14593" width="8.75" style="132" customWidth="1"/>
    <col min="14594" max="14594" width="25.75" style="132" customWidth="1"/>
    <col min="14595" max="14595" width="6.75" style="132" customWidth="1"/>
    <col min="14596" max="14596" width="8.75" style="132" customWidth="1"/>
    <col min="14597" max="14597" width="25.75" style="132" customWidth="1"/>
    <col min="14598" max="14598" width="6.75" style="132" customWidth="1"/>
    <col min="14599" max="14848" width="13" style="132"/>
    <col min="14849" max="14849" width="8.75" style="132" customWidth="1"/>
    <col min="14850" max="14850" width="25.75" style="132" customWidth="1"/>
    <col min="14851" max="14851" width="6.75" style="132" customWidth="1"/>
    <col min="14852" max="14852" width="8.75" style="132" customWidth="1"/>
    <col min="14853" max="14853" width="25.75" style="132" customWidth="1"/>
    <col min="14854" max="14854" width="6.75" style="132" customWidth="1"/>
    <col min="14855" max="15104" width="13" style="132"/>
    <col min="15105" max="15105" width="8.75" style="132" customWidth="1"/>
    <col min="15106" max="15106" width="25.75" style="132" customWidth="1"/>
    <col min="15107" max="15107" width="6.75" style="132" customWidth="1"/>
    <col min="15108" max="15108" width="8.75" style="132" customWidth="1"/>
    <col min="15109" max="15109" width="25.75" style="132" customWidth="1"/>
    <col min="15110" max="15110" width="6.75" style="132" customWidth="1"/>
    <col min="15111" max="15360" width="13" style="132"/>
    <col min="15361" max="15361" width="8.75" style="132" customWidth="1"/>
    <col min="15362" max="15362" width="25.75" style="132" customWidth="1"/>
    <col min="15363" max="15363" width="6.75" style="132" customWidth="1"/>
    <col min="15364" max="15364" width="8.75" style="132" customWidth="1"/>
    <col min="15365" max="15365" width="25.75" style="132" customWidth="1"/>
    <col min="15366" max="15366" width="6.75" style="132" customWidth="1"/>
    <col min="15367" max="15616" width="13" style="132"/>
    <col min="15617" max="15617" width="8.75" style="132" customWidth="1"/>
    <col min="15618" max="15618" width="25.75" style="132" customWidth="1"/>
    <col min="15619" max="15619" width="6.75" style="132" customWidth="1"/>
    <col min="15620" max="15620" width="8.75" style="132" customWidth="1"/>
    <col min="15621" max="15621" width="25.75" style="132" customWidth="1"/>
    <col min="15622" max="15622" width="6.75" style="132" customWidth="1"/>
    <col min="15623" max="15872" width="13" style="132"/>
    <col min="15873" max="15873" width="8.75" style="132" customWidth="1"/>
    <col min="15874" max="15874" width="25.75" style="132" customWidth="1"/>
    <col min="15875" max="15875" width="6.75" style="132" customWidth="1"/>
    <col min="15876" max="15876" width="8.75" style="132" customWidth="1"/>
    <col min="15877" max="15877" width="25.75" style="132" customWidth="1"/>
    <col min="15878" max="15878" width="6.75" style="132" customWidth="1"/>
    <col min="15879" max="16128" width="13" style="132"/>
    <col min="16129" max="16129" width="8.75" style="132" customWidth="1"/>
    <col min="16130" max="16130" width="25.75" style="132" customWidth="1"/>
    <col min="16131" max="16131" width="6.75" style="132" customWidth="1"/>
    <col min="16132" max="16132" width="8.75" style="132" customWidth="1"/>
    <col min="16133" max="16133" width="25.75" style="132" customWidth="1"/>
    <col min="16134" max="16134" width="6.75" style="132" customWidth="1"/>
    <col min="16135" max="16384" width="13" style="132"/>
  </cols>
  <sheetData>
    <row r="1" spans="1:6">
      <c r="E1" s="759">
        <f ca="1">TODAY()</f>
        <v>45759</v>
      </c>
      <c r="F1" s="759"/>
    </row>
    <row r="3" spans="1:6">
      <c r="A3" s="761"/>
      <c r="B3" s="761"/>
    </row>
    <row r="4" spans="1:6">
      <c r="A4" s="762" t="s">
        <v>311</v>
      </c>
      <c r="B4" s="762"/>
    </row>
    <row r="7" spans="1:6">
      <c r="A7" s="754" t="str">
        <f>【更新用】イベント基本情報!B3&amp;"　"&amp;【更新用】イベント基本情報!B4&amp;"の実施規定に"</f>
        <v>第27回全九州カラーガード・パーカッションコンテスト　第9回カラーガード全国大会九州予選の実施規定に</v>
      </c>
      <c r="B7" s="754"/>
      <c r="C7" s="754"/>
      <c r="D7" s="754"/>
      <c r="E7" s="754"/>
      <c r="F7" s="754"/>
    </row>
    <row r="8" spans="1:6">
      <c r="A8" s="755" t="s">
        <v>582</v>
      </c>
      <c r="B8" s="755"/>
      <c r="C8" s="755"/>
      <c r="D8" s="755"/>
      <c r="E8" s="755"/>
      <c r="F8" s="755"/>
    </row>
    <row r="10" spans="1:6" s="166" customFormat="1" ht="19.5" customHeight="1">
      <c r="B10" s="756" t="s">
        <v>194</v>
      </c>
      <c r="C10" s="756"/>
      <c r="D10" s="757">
        <f>'1.【参加申込入力シート】'!D11</f>
        <v>0</v>
      </c>
      <c r="E10" s="757"/>
    </row>
    <row r="11" spans="1:6" s="166" customFormat="1" ht="19.5" customHeight="1"/>
    <row r="12" spans="1:6" s="166" customFormat="1" ht="19.5" customHeight="1">
      <c r="B12" s="756" t="s">
        <v>195</v>
      </c>
      <c r="C12" s="756"/>
      <c r="D12" s="758">
        <f>'1.【参加申込入力シート】'!D20</f>
        <v>0</v>
      </c>
      <c r="E12" s="758"/>
      <c r="F12" s="167" t="s">
        <v>313</v>
      </c>
    </row>
    <row r="15" spans="1:6">
      <c r="A15" s="760" t="s">
        <v>317</v>
      </c>
      <c r="B15" s="760"/>
      <c r="C15" s="760"/>
      <c r="D15" s="760"/>
      <c r="E15" s="760"/>
      <c r="F15" s="760"/>
    </row>
    <row r="16" spans="1:6">
      <c r="A16" s="760"/>
      <c r="B16" s="760"/>
      <c r="C16" s="760"/>
      <c r="D16" s="760"/>
      <c r="E16" s="760"/>
      <c r="F16" s="760"/>
    </row>
    <row r="17" spans="1:6" ht="30" customHeight="1" thickBot="1">
      <c r="A17" s="162" t="s">
        <v>308</v>
      </c>
      <c r="B17" s="135"/>
      <c r="C17" s="135"/>
      <c r="D17" s="135"/>
      <c r="E17" s="135"/>
      <c r="F17" s="135"/>
    </row>
    <row r="18" spans="1:6" s="166" customFormat="1" ht="20.25" customHeight="1" thickBot="1">
      <c r="A18" s="168" t="s">
        <v>306</v>
      </c>
      <c r="B18" s="766" t="s">
        <v>307</v>
      </c>
      <c r="C18" s="767"/>
      <c r="D18" s="767"/>
      <c r="E18" s="768"/>
      <c r="F18" s="169" t="s">
        <v>198</v>
      </c>
    </row>
    <row r="19" spans="1:6" ht="36" customHeight="1" thickTop="1">
      <c r="A19" s="292"/>
      <c r="B19" s="763"/>
      <c r="C19" s="764"/>
      <c r="D19" s="764"/>
      <c r="E19" s="765"/>
      <c r="F19" s="293"/>
    </row>
    <row r="20" spans="1:6" ht="36" customHeight="1">
      <c r="A20" s="292"/>
      <c r="B20" s="748"/>
      <c r="C20" s="749"/>
      <c r="D20" s="749"/>
      <c r="E20" s="750"/>
      <c r="F20" s="293"/>
    </row>
    <row r="21" spans="1:6" ht="36" customHeight="1">
      <c r="A21" s="292"/>
      <c r="B21" s="748"/>
      <c r="C21" s="749"/>
      <c r="D21" s="749"/>
      <c r="E21" s="750"/>
      <c r="F21" s="293"/>
    </row>
    <row r="22" spans="1:6" ht="36" customHeight="1" thickBot="1">
      <c r="A22" s="294"/>
      <c r="B22" s="751"/>
      <c r="C22" s="752"/>
      <c r="D22" s="752"/>
      <c r="E22" s="753"/>
      <c r="F22" s="295"/>
    </row>
    <row r="24" spans="1:6" ht="30" customHeight="1" thickBot="1">
      <c r="A24" s="162" t="s">
        <v>312</v>
      </c>
    </row>
    <row r="25" spans="1:6" s="166" customFormat="1" ht="20.25" customHeight="1" thickBot="1">
      <c r="A25" s="170" t="s">
        <v>196</v>
      </c>
      <c r="B25" s="171" t="s">
        <v>197</v>
      </c>
      <c r="C25" s="169" t="s">
        <v>198</v>
      </c>
      <c r="D25" s="170" t="s">
        <v>199</v>
      </c>
      <c r="E25" s="171" t="s">
        <v>197</v>
      </c>
      <c r="F25" s="169" t="s">
        <v>198</v>
      </c>
    </row>
    <row r="26" spans="1:6" ht="36" customHeight="1" thickTop="1">
      <c r="A26" s="296"/>
      <c r="B26" s="297"/>
      <c r="C26" s="319"/>
      <c r="D26" s="299"/>
      <c r="E26" s="297"/>
      <c r="F26" s="298"/>
    </row>
    <row r="27" spans="1:6" ht="36" customHeight="1">
      <c r="A27" s="292"/>
      <c r="B27" s="300"/>
      <c r="C27" s="293"/>
      <c r="D27" s="301"/>
      <c r="E27" s="300"/>
      <c r="F27" s="293"/>
    </row>
    <row r="28" spans="1:6" ht="36" customHeight="1">
      <c r="A28" s="292"/>
      <c r="B28" s="300"/>
      <c r="C28" s="293"/>
      <c r="D28" s="301"/>
      <c r="E28" s="300"/>
      <c r="F28" s="293"/>
    </row>
    <row r="29" spans="1:6" ht="36" customHeight="1" thickBot="1">
      <c r="A29" s="294"/>
      <c r="B29" s="302"/>
      <c r="C29" s="295"/>
      <c r="D29" s="303"/>
      <c r="E29" s="302"/>
      <c r="F29" s="295"/>
    </row>
    <row r="31" spans="1:6" s="163" customFormat="1">
      <c r="A31" s="163" t="s">
        <v>200</v>
      </c>
    </row>
    <row r="32" spans="1:6" s="163" customFormat="1"/>
    <row r="33" spans="1:1" s="163" customFormat="1">
      <c r="A33" s="163" t="s">
        <v>201</v>
      </c>
    </row>
    <row r="34" spans="1:1" s="163" customFormat="1">
      <c r="A34" s="163" t="s">
        <v>205</v>
      </c>
    </row>
    <row r="35" spans="1:1" s="163" customFormat="1">
      <c r="A35" s="164" t="s">
        <v>309</v>
      </c>
    </row>
    <row r="36" spans="1:1" s="163" customFormat="1">
      <c r="A36" s="164" t="s">
        <v>206</v>
      </c>
    </row>
    <row r="37" spans="1:1" s="163" customFormat="1">
      <c r="A37" s="164" t="s">
        <v>310</v>
      </c>
    </row>
    <row r="38" spans="1:1" s="163" customFormat="1">
      <c r="A38" s="164" t="s">
        <v>549</v>
      </c>
    </row>
    <row r="39" spans="1:1" s="163" customFormat="1"/>
    <row r="40" spans="1:1" s="163" customFormat="1">
      <c r="A40" s="165" t="s">
        <v>202</v>
      </c>
    </row>
    <row r="41" spans="1:1" s="163" customFormat="1">
      <c r="A41" s="165" t="s">
        <v>203</v>
      </c>
    </row>
    <row r="42" spans="1:1" s="163" customFormat="1"/>
    <row r="43" spans="1:1" s="163" customFormat="1">
      <c r="A43" s="163" t="s">
        <v>204</v>
      </c>
    </row>
  </sheetData>
  <sheetProtection algorithmName="SHA-512" hashValue="ZKXLhaU1t6vO8RCh31P01Ug6c4K+h/J9UxuAf2I7Az5qiMKzR6SQ14v6yxwPoYVgaYPhjRF6Gr9Uoib9mzHb7g==" saltValue="U4OKtu9/1fY9QYHsbpjKgA==" spinCount="100000" sheet="1" objects="1" scenarios="1" selectLockedCells="1"/>
  <mergeCells count="15">
    <mergeCell ref="E1:F1"/>
    <mergeCell ref="A15:F16"/>
    <mergeCell ref="A3:B3"/>
    <mergeCell ref="A4:B4"/>
    <mergeCell ref="B19:E19"/>
    <mergeCell ref="B18:E18"/>
    <mergeCell ref="B20:E20"/>
    <mergeCell ref="B21:E21"/>
    <mergeCell ref="B22:E22"/>
    <mergeCell ref="A7:F7"/>
    <mergeCell ref="A8:F8"/>
    <mergeCell ref="B10:C10"/>
    <mergeCell ref="B12:C12"/>
    <mergeCell ref="D10:E10"/>
    <mergeCell ref="D12:E12"/>
  </mergeCells>
  <phoneticPr fontId="2"/>
  <dataValidations count="2">
    <dataValidation imeMode="on" allowBlank="1" showInputMessage="1" showErrorMessage="1" sqref="A19:E22 A26:B29 D26:E29" xr:uid="{7A112911-83B9-48D1-AE1E-ED810C833C89}"/>
    <dataValidation type="whole" imeMode="disabled" operator="greaterThanOrEqual" allowBlank="1" showInputMessage="1" showErrorMessage="1" sqref="F26:F29 F19:F22 C26:C29" xr:uid="{29916548-1971-44A5-A073-42C144216579}">
      <formula1>1</formula1>
    </dataValidation>
  </dataValidations>
  <printOptions horizontalCentered="1"/>
  <pageMargins left="0.59055118110236227" right="0.59055118110236227" top="0.59055118110236227" bottom="0.59055118110236227" header="0.51181102362204722" footer="0.51181102362204722"/>
  <pageSetup paperSize="9" scale="77" orientation="portrait" horizontalDpi="4294967292" verticalDpi="4294967292"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15</vt:i4>
      </vt:variant>
    </vt:vector>
  </HeadingPairs>
  <TitlesOfParts>
    <vt:vector size="36" baseType="lpstr">
      <vt:lpstr>事務局まとめ用シート</vt:lpstr>
      <vt:lpstr>【更新用】イベント基本情報</vt:lpstr>
      <vt:lpstr>Top Page（はじめにおよみください）</vt:lpstr>
      <vt:lpstr>1.【参加申込入力シート】</vt:lpstr>
      <vt:lpstr>2.【演奏曲情報入力シート】</vt:lpstr>
      <vt:lpstr>3.【構成メンバー入力シート】</vt:lpstr>
      <vt:lpstr>Ⓐ参加申込書(印刷)</vt:lpstr>
      <vt:lpstr>Ⓑ演技者登録書(印刷)</vt:lpstr>
      <vt:lpstr>Ⓒ特殊効果申請書(入力・印刷)</vt:lpstr>
      <vt:lpstr>Ⓓ手具器物誓約書(入力・印刷)</vt:lpstr>
      <vt:lpstr>Ⓔプログラム掲載項目(印刷)</vt:lpstr>
      <vt:lpstr>Ⓕ参加費・各種購入申込書(印刷)</vt:lpstr>
      <vt:lpstr>Ⓖ撮影に関する承諾書(印刷)</vt:lpstr>
      <vt:lpstr>Ⓗ-1使用曲明細書(印刷)</vt:lpstr>
      <vt:lpstr>Ⓗ-2演奏利用明細書【単曲】(印刷)</vt:lpstr>
      <vt:lpstr>Ⓗ-2演奏利用明細書【メドレー・組曲】①(印刷)</vt:lpstr>
      <vt:lpstr>Ⓗ-2演奏利用明細書【メドレー・組曲】②(印刷)</vt:lpstr>
      <vt:lpstr>Ⓗ-2演奏利用明細書【メドレー・組曲】③(印刷)</vt:lpstr>
      <vt:lpstr>Ⓗ-2演奏利用明細書【メドレー・組曲】④(印刷)</vt:lpstr>
      <vt:lpstr>Ⓗ-2演奏利用明細書 【手書き用】</vt:lpstr>
      <vt:lpstr>【宛名ラベル】各種書類提出先(事務局)</vt:lpstr>
      <vt:lpstr>'【宛名ラベル】各種書類提出先(事務局)'!Print_Area</vt:lpstr>
      <vt:lpstr>'1.【参加申込入力シート】'!Print_Area</vt:lpstr>
      <vt:lpstr>'2.【演奏曲情報入力シート】'!Print_Area</vt:lpstr>
      <vt:lpstr>'3.【構成メンバー入力シート】'!Print_Area</vt:lpstr>
      <vt:lpstr>'Ⓐ参加申込書(印刷)'!Print_Area</vt:lpstr>
      <vt:lpstr>'Ⓓ手具器物誓約書(入力・印刷)'!Print_Area</vt:lpstr>
      <vt:lpstr>'Ⓕ参加費・各種購入申込書(印刷)'!Print_Area</vt:lpstr>
      <vt:lpstr>'Ⓖ撮影に関する承諾書(印刷)'!Print_Area</vt:lpstr>
      <vt:lpstr>'Ⓗ-1使用曲明細書(印刷)'!Print_Area</vt:lpstr>
      <vt:lpstr>'Top Page（はじめにおよみください）'!Print_Area</vt:lpstr>
      <vt:lpstr>'Ⓕ参加費・各種購入申込書(印刷)'!Print_Titles</vt:lpstr>
      <vt:lpstr>'Ⓗ-1使用曲明細書(印刷)'!Print_Titles</vt:lpstr>
      <vt:lpstr>九州予選</vt:lpstr>
      <vt:lpstr>部門CG</vt:lpstr>
      <vt:lpstr>部門Per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九州マーチングバンド協会春季大会参加申込</dc:title>
  <dc:creator>九州マーチングバンド協会</dc:creator>
  <cp:lastModifiedBy>祐一 赤尾</cp:lastModifiedBy>
  <cp:lastPrinted>2023-11-05T08:27:54Z</cp:lastPrinted>
  <dcterms:created xsi:type="dcterms:W3CDTF">2005-11-22T02:21:24Z</dcterms:created>
  <dcterms:modified xsi:type="dcterms:W3CDTF">2025-04-12T02:24:31Z</dcterms:modified>
</cp:coreProperties>
</file>