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Marching\九州協会\01_春季大会\第27回全九州CGP(R07)\1_1次案内\"/>
    </mc:Choice>
  </mc:AlternateContent>
  <xr:revisionPtr revIDLastSave="0" documentId="13_ncr:1_{E457E64F-C9C1-498A-80F2-BF2F7AE4F37A}" xr6:coauthVersionLast="47" xr6:coauthVersionMax="47" xr10:uidLastSave="{00000000-0000-0000-0000-000000000000}"/>
  <workbookProtection workbookAlgorithmName="SHA-512" workbookHashValue="S7lr3QcxYaimBPlm0YRI+J8fEZZwABxa+F4n4AD7xGra3q3s9/esF8A7hU14GXbCfr4+Eq4Wt6NF4RWg9ldD1w==" workbookSaltValue="sIySpYMdu3K8mm1eRfdG5g==" workbookSpinCount="100000" lockStructure="1"/>
  <bookViews>
    <workbookView xWindow="2040" yWindow="690" windowWidth="26610" windowHeight="14640" tabRatio="795" firstSheet="2" activeTab="2" xr2:uid="{00000000-000D-0000-FFFF-FFFF00000000}"/>
  </bookViews>
  <sheets>
    <sheet name="事務局まとめ用シート" sheetId="60" state="hidden" r:id="rId1"/>
    <sheet name="【更新用】イベント基本情報" sheetId="47" state="hidden" r:id="rId2"/>
    <sheet name="Top Page（はじめにおよみください）" sheetId="18" r:id="rId3"/>
    <sheet name="1.【参加申込入力シート】" sheetId="55" r:id="rId4"/>
    <sheet name="2.【出場者・演奏曲情報入力シート】" sheetId="61" r:id="rId5"/>
    <sheet name="3.【出場メンバー確認リスト】" sheetId="62" r:id="rId6"/>
    <sheet name="Ⓐ参加申込書(印刷)" sheetId="24" r:id="rId7"/>
    <sheet name="Ⓑ演技者登録書(印刷)" sheetId="64" r:id="rId8"/>
    <sheet name="Ⓒ特殊効果申請書(入力・印刷)" sheetId="52" r:id="rId9"/>
    <sheet name="Ⓓ手具器物誓約書(入力・印刷)" sheetId="51" r:id="rId10"/>
    <sheet name="Ⓕ参加費・各種購入申込書(印刷)" sheetId="58" r:id="rId11"/>
    <sheet name="Ⓖ撮影に関する承諾書(印刷)" sheetId="59" r:id="rId12"/>
    <sheet name="Ⓗ-1使用曲明細書(印刷)" sheetId="65" r:id="rId13"/>
    <sheet name="Ⓗ-2演奏利用明細書【単曲】(印刷)" sheetId="66" r:id="rId14"/>
    <sheet name="Ⓗ-2演奏利用明細書 【手書き用】" sheetId="67" r:id="rId15"/>
    <sheet name="【宛名ラベル】各種書類提出先(事務局)" sheetId="32" r:id="rId16"/>
  </sheets>
  <definedNames>
    <definedName name="_xlnm.Print_Area" localSheetId="15">'【宛名ラベル】各種書類提出先(事務局)'!$A$1:$AN$21</definedName>
    <definedName name="_xlnm.Print_Area" localSheetId="3">'1.【参加申込入力シート】'!$A$1:$I$77</definedName>
    <definedName name="_xlnm.Print_Area" localSheetId="4">'2.【出場者・演奏曲情報入力シート】'!$A$1:$H$171</definedName>
    <definedName name="_xlnm.Print_Area" localSheetId="5">'3.【出場メンバー確認リスト】'!$A$1:$CY$29</definedName>
    <definedName name="_xlnm.Print_Area" localSheetId="6">'Ⓐ参加申込書(印刷)'!$A$1:$AN$107</definedName>
    <definedName name="_xlnm.Print_Area" localSheetId="9">'Ⓓ手具器物誓約書(入力・印刷)'!$A$1:$F$23</definedName>
    <definedName name="_xlnm.Print_Area" localSheetId="10">'Ⓕ参加費・各種購入申込書(印刷)'!$A$1:$Q$18</definedName>
    <definedName name="_xlnm.Print_Area" localSheetId="11">'Ⓖ撮影に関する承諾書(印刷)'!$A$1:$L$31</definedName>
    <definedName name="_xlnm.Print_Area" localSheetId="12">'Ⓗ-1使用曲明細書(印刷)'!$A$1:$Q$10</definedName>
    <definedName name="_xlnm.Print_Area" localSheetId="2">'Top Page（はじめにおよみください）'!$A$1:$I$55</definedName>
    <definedName name="_xlnm.Print_Titles" localSheetId="10">'Ⓕ参加費・各種購入申込書(印刷)'!$1:$4</definedName>
    <definedName name="_xlnm.Print_Titles" localSheetId="12">'Ⓗ-1使用曲明細書(印刷)'!$1:$4</definedName>
    <definedName name="Z_B8528224_2B88_4620_AAE6_F78F68F2B1F1_.wvu.Cols" localSheetId="15" hidden="1">'【宛名ラベル】各種書類提出先(事務局)'!$AP:$XFD</definedName>
    <definedName name="Z_B8528224_2B88_4620_AAE6_F78F68F2B1F1_.wvu.Cols" localSheetId="3" hidden="1">'1.【参加申込入力シート】'!$M:$P,'1.【参加申込入力シート】'!$R:$XFD</definedName>
    <definedName name="Z_B8528224_2B88_4620_AAE6_F78F68F2B1F1_.wvu.Cols" localSheetId="6" hidden="1">'Ⓐ参加申込書(印刷)'!$AP:$XFD</definedName>
    <definedName name="Z_B8528224_2B88_4620_AAE6_F78F68F2B1F1_.wvu.Cols" localSheetId="2" hidden="1">'Top Page（はじめにおよみください）'!$J:$IT</definedName>
    <definedName name="Z_B8528224_2B88_4620_AAE6_F78F68F2B1F1_.wvu.PrintArea" localSheetId="15" hidden="1">'【宛名ラベル】各種書類提出先(事務局)'!$A$1:$AN$21</definedName>
    <definedName name="Z_B8528224_2B88_4620_AAE6_F78F68F2B1F1_.wvu.PrintArea" localSheetId="4" hidden="1">'2.【出場者・演奏曲情報入力シート】'!$A$1:$D$171</definedName>
    <definedName name="Z_B8528224_2B88_4620_AAE6_F78F68F2B1F1_.wvu.PrintArea" localSheetId="6" hidden="1">'Ⓐ参加申込書(印刷)'!$A$1:$AN$113</definedName>
    <definedName name="Z_B8528224_2B88_4620_AAE6_F78F68F2B1F1_.wvu.PrintArea" localSheetId="2" hidden="1">'Top Page（はじめにおよみください）'!$A$1:$I$55</definedName>
    <definedName name="Z_B8528224_2B88_4620_AAE6_F78F68F2B1F1_.wvu.Rows" localSheetId="3" hidden="1">'1.【参加申込入力シート】'!$534:$1048576,'1.【参加申込入力シート】'!$82:$393</definedName>
    <definedName name="Z_B8528224_2B88_4620_AAE6_F78F68F2B1F1_.wvu.Rows" localSheetId="4" hidden="1">'2.【出場者・演奏曲情報入力シート】'!$137:$168</definedName>
    <definedName name="Z_B8528224_2B88_4620_AAE6_F78F68F2B1F1_.wvu.Rows" localSheetId="2" hidden="1">'Top Page（はじめにおよみください）'!$56:$1048576,'Top Page（はじめにおよみください）'!$31:$53</definedName>
  </definedNames>
  <calcPr calcId="191029" concurrentCalc="0"/>
  <customWorkbookViews>
    <customWorkbookView name="123" guid="{B8528224-2B88-4620-AAE6-F78F68F2B1F1}" maximized="1" windowWidth="1436" windowHeight="670" tabRatio="795" activeSheetId="34"/>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9" i="60" l="1"/>
  <c r="B9" i="60"/>
  <c r="C9" i="60"/>
  <c r="D9" i="60"/>
  <c r="E9" i="60"/>
  <c r="F9" i="60"/>
  <c r="A10" i="60"/>
  <c r="B10" i="60"/>
  <c r="C10" i="60"/>
  <c r="D10" i="60"/>
  <c r="E10" i="60"/>
  <c r="F10" i="60"/>
  <c r="A11" i="60"/>
  <c r="B11" i="60"/>
  <c r="C11" i="60"/>
  <c r="D11" i="60"/>
  <c r="E11" i="60"/>
  <c r="F11" i="60"/>
  <c r="A12" i="60"/>
  <c r="B12" i="60"/>
  <c r="C12" i="60"/>
  <c r="D12" i="60"/>
  <c r="E12" i="60"/>
  <c r="F12" i="60"/>
  <c r="A13" i="60"/>
  <c r="B13" i="60"/>
  <c r="C13" i="60"/>
  <c r="D13" i="60"/>
  <c r="E13" i="60"/>
  <c r="F13" i="60"/>
  <c r="A14" i="60"/>
  <c r="B14" i="60"/>
  <c r="C14" i="60"/>
  <c r="D14" i="60"/>
  <c r="E14" i="60"/>
  <c r="F14" i="60"/>
  <c r="A15" i="60"/>
  <c r="B15" i="60"/>
  <c r="C15" i="60"/>
  <c r="D15" i="60"/>
  <c r="E15" i="60"/>
  <c r="F15" i="60"/>
  <c r="A16" i="60"/>
  <c r="B16" i="60"/>
  <c r="C16" i="60"/>
  <c r="D16" i="60"/>
  <c r="E16" i="60"/>
  <c r="F16" i="60"/>
  <c r="A17" i="60"/>
  <c r="B17" i="60"/>
  <c r="C17" i="60"/>
  <c r="D17" i="60"/>
  <c r="E17" i="60"/>
  <c r="F17" i="60"/>
  <c r="B6" i="62"/>
  <c r="D6" i="62"/>
  <c r="E6" i="62"/>
  <c r="C8" i="60"/>
  <c r="F8" i="60"/>
  <c r="G6" i="62"/>
  <c r="E8" i="60"/>
  <c r="F6" i="62"/>
  <c r="D8" i="60"/>
  <c r="B8" i="60"/>
  <c r="C6" i="62"/>
  <c r="A8" i="60"/>
  <c r="B2" i="60"/>
  <c r="F30" i="55"/>
  <c r="B7" i="62"/>
  <c r="F7" i="62"/>
  <c r="B8" i="62"/>
  <c r="F8" i="62"/>
  <c r="B9" i="62"/>
  <c r="F9" i="62"/>
  <c r="B10" i="62"/>
  <c r="F10" i="62"/>
  <c r="B11" i="62"/>
  <c r="F11" i="62"/>
  <c r="B12" i="62"/>
  <c r="F12" i="62"/>
  <c r="B13" i="62"/>
  <c r="F13" i="62"/>
  <c r="B14" i="62"/>
  <c r="F14" i="62"/>
  <c r="B15" i="62"/>
  <c r="F15" i="62"/>
  <c r="D28" i="55"/>
  <c r="D29" i="55"/>
  <c r="F34" i="55"/>
  <c r="R13" i="67"/>
  <c r="I7" i="66"/>
  <c r="I4" i="66"/>
  <c r="F7" i="66"/>
  <c r="C7" i="66"/>
  <c r="B1" i="65"/>
  <c r="C4" i="66"/>
  <c r="R13" i="66"/>
  <c r="L32" i="66"/>
  <c r="X31" i="66"/>
  <c r="U31" i="66"/>
  <c r="L31" i="66"/>
  <c r="B31" i="66"/>
  <c r="L30" i="66"/>
  <c r="X29" i="66"/>
  <c r="U29" i="66"/>
  <c r="L29" i="66"/>
  <c r="B29" i="66"/>
  <c r="L28" i="66"/>
  <c r="X27" i="66"/>
  <c r="U27" i="66"/>
  <c r="L27" i="66"/>
  <c r="B27" i="66"/>
  <c r="L26" i="66"/>
  <c r="X25" i="66"/>
  <c r="U25" i="66"/>
  <c r="L25" i="66"/>
  <c r="B25" i="66"/>
  <c r="L24" i="66"/>
  <c r="X23" i="66"/>
  <c r="U23" i="66"/>
  <c r="L23" i="66"/>
  <c r="B23" i="66"/>
  <c r="L22" i="66"/>
  <c r="X21" i="66"/>
  <c r="U21" i="66"/>
  <c r="L21" i="66"/>
  <c r="B21" i="66"/>
  <c r="L20" i="66"/>
  <c r="X19" i="66"/>
  <c r="U19" i="66"/>
  <c r="L19" i="66"/>
  <c r="B19" i="66"/>
  <c r="L18" i="66"/>
  <c r="X17" i="66"/>
  <c r="U17" i="66"/>
  <c r="L17" i="66"/>
  <c r="B17" i="66"/>
  <c r="L16" i="66"/>
  <c r="X15" i="66"/>
  <c r="U15" i="66"/>
  <c r="L15" i="66"/>
  <c r="B15" i="66"/>
  <c r="L14" i="66"/>
  <c r="X13" i="66"/>
  <c r="U13" i="66"/>
  <c r="L13" i="66"/>
  <c r="B13" i="66"/>
  <c r="D3" i="65"/>
  <c r="P64" i="65"/>
  <c r="K64" i="65"/>
  <c r="F64" i="65"/>
  <c r="L63" i="65"/>
  <c r="F63" i="65"/>
  <c r="L62" i="65"/>
  <c r="F62" i="65"/>
  <c r="L61" i="65"/>
  <c r="F61" i="65"/>
  <c r="N60" i="65"/>
  <c r="E60" i="65"/>
  <c r="E59" i="65"/>
  <c r="P58" i="65"/>
  <c r="K58" i="65"/>
  <c r="F58" i="65"/>
  <c r="L57" i="65"/>
  <c r="F57" i="65"/>
  <c r="L56" i="65"/>
  <c r="F56" i="65"/>
  <c r="L55" i="65"/>
  <c r="F55" i="65"/>
  <c r="N54" i="65"/>
  <c r="E54" i="65"/>
  <c r="E53" i="65"/>
  <c r="P52" i="65"/>
  <c r="K52" i="65"/>
  <c r="F52" i="65"/>
  <c r="L51" i="65"/>
  <c r="F51" i="65"/>
  <c r="L50" i="65"/>
  <c r="F50" i="65"/>
  <c r="L49" i="65"/>
  <c r="F49" i="65"/>
  <c r="N48" i="65"/>
  <c r="E48" i="65"/>
  <c r="E47" i="65"/>
  <c r="P46" i="65"/>
  <c r="K46" i="65"/>
  <c r="F46" i="65"/>
  <c r="L45" i="65"/>
  <c r="F45" i="65"/>
  <c r="L44" i="65"/>
  <c r="F44" i="65"/>
  <c r="L43" i="65"/>
  <c r="F43" i="65"/>
  <c r="N42" i="65"/>
  <c r="E42" i="65"/>
  <c r="E41" i="65"/>
  <c r="P40" i="65"/>
  <c r="K40" i="65"/>
  <c r="F40" i="65"/>
  <c r="L39" i="65"/>
  <c r="F39" i="65"/>
  <c r="L38" i="65"/>
  <c r="F38" i="65"/>
  <c r="L37" i="65"/>
  <c r="F37" i="65"/>
  <c r="N36" i="65"/>
  <c r="E36" i="65"/>
  <c r="E35" i="65"/>
  <c r="P34" i="65"/>
  <c r="K34" i="65"/>
  <c r="F34" i="65"/>
  <c r="L33" i="65"/>
  <c r="F33" i="65"/>
  <c r="L32" i="65"/>
  <c r="F32" i="65"/>
  <c r="L31" i="65"/>
  <c r="F31" i="65"/>
  <c r="N30" i="65"/>
  <c r="E30" i="65"/>
  <c r="E29" i="65"/>
  <c r="P28" i="65"/>
  <c r="K28" i="65"/>
  <c r="F28" i="65"/>
  <c r="L27" i="65"/>
  <c r="F27" i="65"/>
  <c r="L26" i="65"/>
  <c r="F26" i="65"/>
  <c r="L25" i="65"/>
  <c r="F25" i="65"/>
  <c r="N24" i="65"/>
  <c r="E24" i="65"/>
  <c r="E23" i="65"/>
  <c r="P22" i="65"/>
  <c r="K22" i="65"/>
  <c r="F22" i="65"/>
  <c r="L21" i="65"/>
  <c r="F21" i="65"/>
  <c r="L20" i="65"/>
  <c r="F20" i="65"/>
  <c r="L19" i="65"/>
  <c r="F19" i="65"/>
  <c r="N18" i="65"/>
  <c r="E18" i="65"/>
  <c r="E17" i="65"/>
  <c r="P16" i="65"/>
  <c r="K16" i="65"/>
  <c r="F16" i="65"/>
  <c r="L15" i="65"/>
  <c r="F15" i="65"/>
  <c r="L14" i="65"/>
  <c r="F14" i="65"/>
  <c r="L13" i="65"/>
  <c r="F13" i="65"/>
  <c r="N12" i="65"/>
  <c r="E12" i="65"/>
  <c r="E11" i="65"/>
  <c r="P10" i="65"/>
  <c r="K10" i="65"/>
  <c r="F10" i="65"/>
  <c r="L9" i="65"/>
  <c r="F9" i="65"/>
  <c r="L8" i="65"/>
  <c r="F8" i="65"/>
  <c r="L7" i="65"/>
  <c r="F7" i="65"/>
  <c r="N6" i="65"/>
  <c r="E6" i="65"/>
  <c r="E5" i="65"/>
  <c r="I7" i="67"/>
  <c r="F7" i="67"/>
  <c r="C7" i="67"/>
  <c r="I4" i="67"/>
  <c r="C4" i="67"/>
  <c r="E2" i="67"/>
  <c r="R23" i="66"/>
  <c r="R21" i="66"/>
  <c r="R19" i="66"/>
  <c r="R17" i="66"/>
  <c r="R15" i="66"/>
  <c r="E2" i="66"/>
  <c r="A2" i="60"/>
  <c r="H2" i="60"/>
  <c r="D2" i="60"/>
  <c r="C2" i="60"/>
  <c r="G17" i="64"/>
  <c r="F17" i="64"/>
  <c r="G16" i="64"/>
  <c r="F16" i="64"/>
  <c r="G15" i="64"/>
  <c r="F15" i="64"/>
  <c r="G14" i="64"/>
  <c r="F14" i="64"/>
  <c r="G13" i="64"/>
  <c r="F13" i="64"/>
  <c r="G12" i="64"/>
  <c r="F12" i="64"/>
  <c r="G11" i="64"/>
  <c r="G9" i="62"/>
  <c r="F11" i="64"/>
  <c r="G10" i="64"/>
  <c r="G8" i="62"/>
  <c r="F10" i="64"/>
  <c r="G9" i="64"/>
  <c r="G7" i="62"/>
  <c r="F9" i="64"/>
  <c r="G8" i="64"/>
  <c r="F8" i="64"/>
  <c r="D7" i="62"/>
  <c r="D9" i="64"/>
  <c r="E7" i="62"/>
  <c r="E9" i="64"/>
  <c r="D8" i="62"/>
  <c r="D10" i="64"/>
  <c r="E8" i="62"/>
  <c r="E10" i="64"/>
  <c r="D9" i="62"/>
  <c r="D11" i="64"/>
  <c r="E9" i="62"/>
  <c r="E11" i="64"/>
  <c r="D12" i="64"/>
  <c r="E12" i="64"/>
  <c r="D13" i="64"/>
  <c r="E13" i="64"/>
  <c r="D14" i="64"/>
  <c r="E14" i="64"/>
  <c r="D15" i="64"/>
  <c r="E15" i="64"/>
  <c r="D16" i="64"/>
  <c r="E16" i="64"/>
  <c r="D17" i="64"/>
  <c r="E17" i="64"/>
  <c r="D5" i="64"/>
  <c r="G5" i="64"/>
  <c r="E8" i="64"/>
  <c r="D8" i="64"/>
  <c r="C9" i="64"/>
  <c r="C10" i="64"/>
  <c r="C11" i="64"/>
  <c r="C12" i="64"/>
  <c r="C13" i="64"/>
  <c r="C14" i="64"/>
  <c r="C15" i="64"/>
  <c r="C16" i="64"/>
  <c r="C17" i="64"/>
  <c r="C8" i="64"/>
  <c r="D10" i="62"/>
  <c r="D11" i="62"/>
  <c r="D12" i="62"/>
  <c r="D13" i="62"/>
  <c r="D14" i="62"/>
  <c r="D15" i="62"/>
  <c r="M7" i="62"/>
  <c r="M8" i="62"/>
  <c r="M9" i="62"/>
  <c r="M10" i="62"/>
  <c r="M11" i="62"/>
  <c r="M12" i="62"/>
  <c r="M13" i="62"/>
  <c r="M14" i="62"/>
  <c r="M15" i="62"/>
  <c r="M16" i="62"/>
  <c r="M17" i="62"/>
  <c r="M18" i="62"/>
  <c r="M19" i="62"/>
  <c r="M20" i="62"/>
  <c r="M21" i="62"/>
  <c r="M22" i="62"/>
  <c r="M23" i="62"/>
  <c r="M24" i="62"/>
  <c r="M25" i="62"/>
  <c r="M26" i="62"/>
  <c r="M27" i="62"/>
  <c r="E10" i="62"/>
  <c r="E11" i="62"/>
  <c r="E12" i="62"/>
  <c r="E13" i="62"/>
  <c r="E14" i="62"/>
  <c r="E15" i="62"/>
  <c r="L7" i="62"/>
  <c r="L8" i="62"/>
  <c r="L9" i="62"/>
  <c r="L10" i="62"/>
  <c r="L11" i="62"/>
  <c r="L12" i="62"/>
  <c r="L13" i="62"/>
  <c r="L14" i="62"/>
  <c r="L15" i="62"/>
  <c r="L16" i="62"/>
  <c r="L17" i="62"/>
  <c r="L18" i="62"/>
  <c r="L19" i="62"/>
  <c r="L20" i="62"/>
  <c r="L21" i="62"/>
  <c r="L22" i="62"/>
  <c r="L23" i="62"/>
  <c r="L24" i="62"/>
  <c r="L25" i="62"/>
  <c r="L26" i="62"/>
  <c r="L27" i="62"/>
  <c r="K7" i="62"/>
  <c r="K8" i="62"/>
  <c r="K9" i="62"/>
  <c r="K10" i="62"/>
  <c r="K11" i="62"/>
  <c r="K12" i="62"/>
  <c r="K13" i="62"/>
  <c r="K14" i="62"/>
  <c r="K15" i="62"/>
  <c r="K16" i="62"/>
  <c r="K17" i="62"/>
  <c r="K18" i="62"/>
  <c r="K19" i="62"/>
  <c r="K20" i="62"/>
  <c r="K21" i="62"/>
  <c r="K22" i="62"/>
  <c r="K23" i="62"/>
  <c r="K24" i="62"/>
  <c r="K25" i="62"/>
  <c r="K26" i="62"/>
  <c r="K27" i="62"/>
  <c r="B2" i="64"/>
  <c r="J21" i="24"/>
  <c r="I18" i="24"/>
  <c r="I16" i="24"/>
  <c r="C17" i="55"/>
  <c r="C16" i="55"/>
  <c r="C22" i="55"/>
  <c r="C10" i="55"/>
  <c r="C12" i="55"/>
  <c r="C24" i="55"/>
  <c r="C23" i="55"/>
  <c r="C21" i="55"/>
  <c r="C20" i="55"/>
  <c r="C19" i="55"/>
  <c r="C18" i="55"/>
  <c r="C11" i="55"/>
  <c r="A1" i="62"/>
  <c r="A1" i="61"/>
  <c r="A1" i="55"/>
  <c r="C42" i="55"/>
  <c r="C41" i="55"/>
  <c r="D35" i="55"/>
  <c r="D34" i="55"/>
  <c r="A132" i="61"/>
  <c r="A131" i="61"/>
  <c r="A129" i="61"/>
  <c r="A128" i="61"/>
  <c r="A126" i="61"/>
  <c r="A127" i="61"/>
  <c r="C4" i="61"/>
  <c r="C5" i="61"/>
  <c r="C6" i="61"/>
  <c r="A133" i="61"/>
  <c r="B6" i="61"/>
  <c r="B5" i="61"/>
  <c r="B4" i="61"/>
  <c r="C7" i="62"/>
  <c r="C8" i="62"/>
  <c r="C9" i="62"/>
  <c r="C10" i="62"/>
  <c r="G10" i="62"/>
  <c r="C11" i="62"/>
  <c r="G11" i="62"/>
  <c r="C12" i="62"/>
  <c r="G12" i="62"/>
  <c r="C13" i="62"/>
  <c r="G13" i="62"/>
  <c r="C14" i="62"/>
  <c r="G14" i="62"/>
  <c r="C15" i="62"/>
  <c r="G15" i="62"/>
  <c r="B7" i="61"/>
  <c r="B8" i="61"/>
  <c r="B11" i="61"/>
  <c r="B14" i="61"/>
  <c r="B15" i="61"/>
  <c r="A159" i="61"/>
  <c r="V2" i="60"/>
  <c r="W2" i="60"/>
  <c r="U2" i="60"/>
  <c r="A22" i="59"/>
  <c r="AN2" i="60"/>
  <c r="AL2" i="60"/>
  <c r="AJ2" i="60"/>
  <c r="AH2" i="60"/>
  <c r="AF2" i="60"/>
  <c r="M15" i="55"/>
  <c r="O97" i="24"/>
  <c r="N14" i="32"/>
  <c r="M24" i="55"/>
  <c r="AC14" i="24"/>
  <c r="M23" i="55"/>
  <c r="AC13" i="24"/>
  <c r="M22" i="55"/>
  <c r="AC12" i="24"/>
  <c r="M18" i="55"/>
  <c r="AA10" i="24"/>
  <c r="H8" i="24"/>
  <c r="M17" i="55"/>
  <c r="J10" i="24"/>
  <c r="AR2" i="60"/>
  <c r="AO2" i="60"/>
  <c r="AM2" i="60"/>
  <c r="AK2" i="60"/>
  <c r="AI2" i="60"/>
  <c r="AG2" i="60"/>
  <c r="AE2" i="60"/>
  <c r="F42" i="55"/>
  <c r="F41" i="55"/>
  <c r="H63" i="24"/>
  <c r="G5" i="24"/>
  <c r="H62" i="24"/>
  <c r="AI5" i="24"/>
  <c r="H61" i="24"/>
  <c r="Y44" i="24"/>
  <c r="Y42" i="24"/>
  <c r="Y40" i="24"/>
  <c r="P13" i="24"/>
  <c r="C15" i="55"/>
  <c r="A18" i="59"/>
  <c r="G8" i="58"/>
  <c r="G7" i="58"/>
  <c r="G6" i="58"/>
  <c r="S24" i="24"/>
  <c r="AI38" i="24"/>
  <c r="P38" i="24"/>
  <c r="AF36" i="24"/>
  <c r="AF34" i="24"/>
  <c r="AF32" i="24"/>
  <c r="AF30" i="24"/>
  <c r="AF28" i="24"/>
  <c r="J24" i="24"/>
  <c r="O36" i="24"/>
  <c r="O32" i="24"/>
  <c r="O30" i="24"/>
  <c r="O28" i="24"/>
  <c r="AL36" i="24"/>
  <c r="AL34" i="24"/>
  <c r="AL32" i="24"/>
  <c r="AL30" i="24"/>
  <c r="AL28" i="24"/>
  <c r="O34" i="24"/>
  <c r="B51" i="24"/>
  <c r="G12" i="24"/>
  <c r="G9" i="24"/>
  <c r="G7" i="24"/>
  <c r="G4" i="24"/>
  <c r="J20" i="55"/>
  <c r="J16" i="55"/>
  <c r="J12" i="55"/>
  <c r="J11" i="55"/>
  <c r="C30" i="55"/>
  <c r="C36" i="55"/>
  <c r="D37" i="55"/>
  <c r="C62" i="55"/>
  <c r="N2" i="60"/>
  <c r="A77" i="55"/>
  <c r="A76" i="55"/>
  <c r="A75" i="55"/>
  <c r="A71" i="55"/>
  <c r="A72" i="55"/>
  <c r="A73" i="55"/>
  <c r="A70" i="55"/>
  <c r="P103" i="24"/>
  <c r="E29" i="18"/>
  <c r="P101" i="24"/>
  <c r="G9" i="32"/>
  <c r="G8" i="32"/>
  <c r="F6" i="32"/>
  <c r="G7" i="32"/>
  <c r="P107" i="24"/>
  <c r="P106" i="24"/>
  <c r="P105" i="24"/>
  <c r="P102" i="24"/>
  <c r="P104" i="24"/>
  <c r="G92" i="24"/>
  <c r="F89" i="24"/>
  <c r="G91" i="24"/>
  <c r="G90" i="24"/>
  <c r="A1" i="24"/>
  <c r="C66" i="55"/>
  <c r="C64" i="55"/>
  <c r="A2" i="32"/>
  <c r="B1" i="58"/>
  <c r="A7" i="52"/>
  <c r="A85" i="24"/>
  <c r="A59" i="24"/>
  <c r="A58" i="24"/>
  <c r="A1" i="18"/>
  <c r="B13" i="51"/>
  <c r="J6" i="58"/>
  <c r="M6" i="58"/>
  <c r="J8" i="58"/>
  <c r="M8" i="58"/>
  <c r="M2" i="60"/>
  <c r="AS2" i="60"/>
  <c r="AQ2" i="60"/>
  <c r="AP2" i="60"/>
  <c r="P2" i="60"/>
  <c r="O2" i="60"/>
  <c r="L2" i="60"/>
  <c r="G2" i="60"/>
  <c r="N15" i="32"/>
  <c r="N13" i="32"/>
  <c r="N12" i="32"/>
  <c r="A101" i="24"/>
  <c r="H30" i="59"/>
  <c r="G28" i="59"/>
  <c r="A25" i="59"/>
  <c r="O98" i="24"/>
  <c r="O96" i="24"/>
  <c r="O95" i="24"/>
  <c r="C54" i="24"/>
  <c r="Z54" i="24"/>
  <c r="G13" i="24"/>
  <c r="G11" i="24"/>
  <c r="D3" i="58"/>
  <c r="C17" i="51"/>
  <c r="C15" i="51"/>
  <c r="D12" i="52"/>
  <c r="D10" i="52"/>
  <c r="E1" i="52"/>
  <c r="G49" i="24"/>
  <c r="J2" i="60"/>
  <c r="K2" i="60"/>
  <c r="D38" i="55"/>
  <c r="Q2" i="60"/>
  <c r="J7" i="58"/>
  <c r="M7" i="58"/>
  <c r="M9" i="58"/>
</calcChain>
</file>

<file path=xl/sharedStrings.xml><?xml version="1.0" encoding="utf-8"?>
<sst xmlns="http://schemas.openxmlformats.org/spreadsheetml/2006/main" count="1100" uniqueCount="514">
  <si>
    <t>性別</t>
    <rPh sb="0" eb="2">
      <t>セイベツ</t>
    </rPh>
    <phoneticPr fontId="2"/>
  </si>
  <si>
    <t>氏名</t>
    <rPh sb="0" eb="2">
      <t>シメイ</t>
    </rPh>
    <phoneticPr fontId="2"/>
  </si>
  <si>
    <t>〒</t>
    <phoneticPr fontId="2" type="Hiragana"/>
  </si>
  <si>
    <t>顧問名</t>
    <rPh sb="0" eb="2">
      <t>こもん</t>
    </rPh>
    <rPh sb="2" eb="3">
      <t>めい</t>
    </rPh>
    <phoneticPr fontId="2" type="Hiragana"/>
  </si>
  <si>
    <t>〒</t>
    <phoneticPr fontId="2"/>
  </si>
  <si>
    <t>（印）</t>
    <rPh sb="1" eb="2">
      <t>イン</t>
    </rPh>
    <phoneticPr fontId="2"/>
  </si>
  <si>
    <t>上記のとおり、参加を申し込みます。</t>
  </si>
  <si>
    <t>FAX</t>
    <phoneticPr fontId="2"/>
  </si>
  <si>
    <t>TEL</t>
    <phoneticPr fontId="2"/>
  </si>
  <si>
    <t>（日　付）</t>
    <rPh sb="1" eb="2">
      <t>ニチ</t>
    </rPh>
    <rPh sb="3" eb="4">
      <t>ツキ</t>
    </rPh>
    <phoneticPr fontId="2"/>
  </si>
  <si>
    <t>フリガナ</t>
    <phoneticPr fontId="2"/>
  </si>
  <si>
    <t>【参加申込み・各種提出書類作成】</t>
    <rPh sb="1" eb="3">
      <t>サンカ</t>
    </rPh>
    <rPh sb="3" eb="5">
      <t>モウシコ</t>
    </rPh>
    <rPh sb="7" eb="9">
      <t>カクシュ</t>
    </rPh>
    <rPh sb="9" eb="11">
      <t>テイシュツ</t>
    </rPh>
    <rPh sb="11" eb="13">
      <t>ショルイ</t>
    </rPh>
    <rPh sb="13" eb="15">
      <t>サクセイ</t>
    </rPh>
    <phoneticPr fontId="2"/>
  </si>
  <si>
    <t>学校名・団体名</t>
    <rPh sb="0" eb="2">
      <t>ガッコウ</t>
    </rPh>
    <rPh sb="2" eb="3">
      <t>メイ</t>
    </rPh>
    <rPh sb="4" eb="6">
      <t>ダンタイ</t>
    </rPh>
    <rPh sb="6" eb="7">
      <t>メイ</t>
    </rPh>
    <phoneticPr fontId="2"/>
  </si>
  <si>
    <t>学校長名・所属長名</t>
    <rPh sb="0" eb="3">
      <t>ガッコウチョウ</t>
    </rPh>
    <rPh sb="3" eb="4">
      <t>メイ</t>
    </rPh>
    <rPh sb="5" eb="8">
      <t>ショゾクチョウ</t>
    </rPh>
    <rPh sb="8" eb="9">
      <t>メイ</t>
    </rPh>
    <phoneticPr fontId="2"/>
  </si>
  <si>
    <t>学校・団体所在地住所</t>
    <rPh sb="0" eb="2">
      <t>ガッコウ</t>
    </rPh>
    <rPh sb="3" eb="5">
      <t>ダンタイ</t>
    </rPh>
    <rPh sb="5" eb="8">
      <t>ショザイチ</t>
    </rPh>
    <rPh sb="8" eb="10">
      <t>ジュウショ</t>
    </rPh>
    <phoneticPr fontId="2"/>
  </si>
  <si>
    <t>TEL(勤務先・自宅等)</t>
    <rPh sb="4" eb="7">
      <t>きんむさき</t>
    </rPh>
    <rPh sb="8" eb="10">
      <t>じたく</t>
    </rPh>
    <rPh sb="10" eb="11">
      <t>など</t>
    </rPh>
    <phoneticPr fontId="2" type="Hiragana"/>
  </si>
  <si>
    <t>携帯電話</t>
    <rPh sb="0" eb="2">
      <t>ケイタイ</t>
    </rPh>
    <rPh sb="2" eb="4">
      <t>デンワ</t>
    </rPh>
    <phoneticPr fontId="2"/>
  </si>
  <si>
    <t>連絡先</t>
    <rPh sb="0" eb="3">
      <t>レンラクサキ</t>
    </rPh>
    <phoneticPr fontId="2"/>
  </si>
  <si>
    <t>学校・団体
所在地</t>
    <rPh sb="0" eb="2">
      <t>ガッコウ</t>
    </rPh>
    <rPh sb="3" eb="5">
      <t>ダンタイ</t>
    </rPh>
    <rPh sb="6" eb="9">
      <t>ショザイチ</t>
    </rPh>
    <phoneticPr fontId="2"/>
  </si>
  <si>
    <t>フリガナ</t>
    <phoneticPr fontId="2"/>
  </si>
  <si>
    <t>（学校・団体名）</t>
    <rPh sb="1" eb="3">
      <t>ガッコウ</t>
    </rPh>
    <rPh sb="4" eb="6">
      <t>ダンタイ</t>
    </rPh>
    <rPh sb="6" eb="7">
      <t>メイ</t>
    </rPh>
    <phoneticPr fontId="2"/>
  </si>
  <si>
    <t>（校長・所属長名）</t>
    <rPh sb="1" eb="3">
      <t>コウチョウ</t>
    </rPh>
    <rPh sb="4" eb="7">
      <t>ショゾクチョウ</t>
    </rPh>
    <rPh sb="7" eb="8">
      <t>メイ</t>
    </rPh>
    <phoneticPr fontId="2"/>
  </si>
  <si>
    <t>時間</t>
    <rPh sb="0" eb="2">
      <t>ジカン</t>
    </rPh>
    <phoneticPr fontId="2"/>
  </si>
  <si>
    <t>《Ａ４サイズ（縦）に印刷し、枠を切り取り、ご使用ください。》</t>
    <phoneticPr fontId="2"/>
  </si>
  <si>
    <t>団体名</t>
    <rPh sb="0" eb="2">
      <t>ダンタイ</t>
    </rPh>
    <rPh sb="2" eb="3">
      <t>メイ</t>
    </rPh>
    <phoneticPr fontId="2"/>
  </si>
  <si>
    <t>代表者名</t>
    <rPh sb="0" eb="3">
      <t>ダイヒョウシャ</t>
    </rPh>
    <rPh sb="3" eb="4">
      <t>メイ</t>
    </rPh>
    <phoneticPr fontId="2"/>
  </si>
  <si>
    <t>団体住所</t>
    <rPh sb="0" eb="2">
      <t>ダンタイ</t>
    </rPh>
    <rPh sb="2" eb="4">
      <t>ジュウショ</t>
    </rPh>
    <phoneticPr fontId="2"/>
  </si>
  <si>
    <t>【差出人】</t>
    <rPh sb="1" eb="3">
      <t>サシダシ</t>
    </rPh>
    <rPh sb="3" eb="4">
      <t>ニン</t>
    </rPh>
    <phoneticPr fontId="2"/>
  </si>
  <si>
    <t>【参加申込み先】</t>
  </si>
  <si>
    <t>：</t>
    <phoneticPr fontId="2"/>
  </si>
  <si>
    <t>学校・団体名</t>
    <rPh sb="0" eb="2">
      <t>ガッコウ</t>
    </rPh>
    <rPh sb="3" eb="5">
      <t>ダンタイ</t>
    </rPh>
    <rPh sb="5" eb="6">
      <t>メイ</t>
    </rPh>
    <phoneticPr fontId="2"/>
  </si>
  <si>
    <t>プログラム記載責任者</t>
    <rPh sb="5" eb="7">
      <t>きさい</t>
    </rPh>
    <rPh sb="7" eb="10">
      <t>せきにんしゃ</t>
    </rPh>
    <phoneticPr fontId="2" type="Hiragana"/>
  </si>
  <si>
    <t>【各種書類提出先】</t>
    <rPh sb="1" eb="3">
      <t>カクシュ</t>
    </rPh>
    <rPh sb="3" eb="5">
      <t>ショルイ</t>
    </rPh>
    <rPh sb="5" eb="7">
      <t>テイシュツ</t>
    </rPh>
    <phoneticPr fontId="2"/>
  </si>
  <si>
    <t>＊太線の枠内のみ記入してください。</t>
    <rPh sb="1" eb="3">
      <t>フトセン</t>
    </rPh>
    <rPh sb="4" eb="6">
      <t>ワクナイ</t>
    </rPh>
    <rPh sb="8" eb="10">
      <t>キニュウ</t>
    </rPh>
    <phoneticPr fontId="2"/>
  </si>
  <si>
    <t>No,</t>
    <phoneticPr fontId="2"/>
  </si>
  <si>
    <t>提出日</t>
    <rPh sb="0" eb="3">
      <t>テイシュツビ</t>
    </rPh>
    <phoneticPr fontId="2"/>
  </si>
  <si>
    <r>
      <t>　　　　　　　</t>
    </r>
    <r>
      <rPr>
        <sz val="14"/>
        <rFont val="ＭＳ ゴシック"/>
        <family val="3"/>
        <charset val="128"/>
      </rPr>
      <t>　</t>
    </r>
    <r>
      <rPr>
        <sz val="18"/>
        <rFont val="ＭＳ ゴシック"/>
        <family val="3"/>
        <charset val="128"/>
      </rPr>
      <t>演　奏　利　用　明　細　書</t>
    </r>
    <rPh sb="8" eb="11">
      <t>エンソウ</t>
    </rPh>
    <rPh sb="12" eb="15">
      <t>リヨウ</t>
    </rPh>
    <rPh sb="16" eb="21">
      <t>メイサイショ</t>
    </rPh>
    <phoneticPr fontId="2"/>
  </si>
  <si>
    <t>催物名</t>
    <rPh sb="0" eb="2">
      <t>モヨオシモノ</t>
    </rPh>
    <rPh sb="2" eb="3">
      <t>メイ</t>
    </rPh>
    <phoneticPr fontId="2"/>
  </si>
  <si>
    <t>会場名</t>
    <rPh sb="0" eb="2">
      <t>カイジョウ</t>
    </rPh>
    <rPh sb="2" eb="3">
      <t>メイ</t>
    </rPh>
    <phoneticPr fontId="2"/>
  </si>
  <si>
    <t>公演回数</t>
    <rPh sb="0" eb="2">
      <t>コウエン</t>
    </rPh>
    <rPh sb="2" eb="4">
      <t>カイスウ</t>
    </rPh>
    <phoneticPr fontId="2"/>
  </si>
  <si>
    <t>回</t>
    <rPh sb="0" eb="1">
      <t>カイ</t>
    </rPh>
    <phoneticPr fontId="2"/>
  </si>
  <si>
    <t>平均入場料</t>
    <rPh sb="0" eb="2">
      <t>ヘイキン</t>
    </rPh>
    <rPh sb="2" eb="5">
      <t>ニュウジョウリョウ</t>
    </rPh>
    <phoneticPr fontId="2"/>
  </si>
  <si>
    <t>レコード</t>
    <phoneticPr fontId="2"/>
  </si>
  <si>
    <t>公演所要時間</t>
    <rPh sb="0" eb="2">
      <t>コウエン</t>
    </rPh>
    <rPh sb="2" eb="6">
      <t>ショヨウジカン</t>
    </rPh>
    <phoneticPr fontId="2"/>
  </si>
  <si>
    <t>分</t>
    <rPh sb="0" eb="1">
      <t>フン</t>
    </rPh>
    <phoneticPr fontId="2"/>
  </si>
  <si>
    <t>開催日</t>
    <rPh sb="0" eb="3">
      <t>カイサイビ</t>
    </rPh>
    <phoneticPr fontId="2"/>
  </si>
  <si>
    <t>日間</t>
    <rPh sb="0" eb="2">
      <t>ニチカン</t>
    </rPh>
    <phoneticPr fontId="2"/>
  </si>
  <si>
    <t>申込者名</t>
    <rPh sb="0" eb="2">
      <t>モウシコミ</t>
    </rPh>
    <rPh sb="2" eb="3">
      <t>シャ</t>
    </rPh>
    <rPh sb="3" eb="4">
      <t>メイ</t>
    </rPh>
    <phoneticPr fontId="2"/>
  </si>
  <si>
    <t>会場の定員数</t>
    <rPh sb="0" eb="2">
      <t>カイジョウ</t>
    </rPh>
    <rPh sb="3" eb="6">
      <t>テイインスウ</t>
    </rPh>
    <phoneticPr fontId="2"/>
  </si>
  <si>
    <t>適</t>
    <rPh sb="0" eb="1">
      <t>テキ</t>
    </rPh>
    <phoneticPr fontId="2"/>
  </si>
  <si>
    <t>演奏曲目（上段にご記入下さい）</t>
    <rPh sb="0" eb="2">
      <t>エンソウ</t>
    </rPh>
    <rPh sb="2" eb="4">
      <t>キョクモク</t>
    </rPh>
    <rPh sb="5" eb="7">
      <t>ジョウダン</t>
    </rPh>
    <rPh sb="9" eb="11">
      <t>キニュウ</t>
    </rPh>
    <rPh sb="11" eb="12">
      <t>クダ</t>
    </rPh>
    <phoneticPr fontId="2"/>
  </si>
  <si>
    <t>利用方法</t>
    <rPh sb="0" eb="4">
      <t>リヨウホウホウ</t>
    </rPh>
    <phoneticPr fontId="2"/>
  </si>
  <si>
    <t>出演団体名</t>
    <rPh sb="0" eb="2">
      <t>シュツエン</t>
    </rPh>
    <rPh sb="2" eb="4">
      <t>ダンタイ</t>
    </rPh>
    <rPh sb="4" eb="5">
      <t>メイ</t>
    </rPh>
    <phoneticPr fontId="2"/>
  </si>
  <si>
    <t>演奏
時間</t>
    <rPh sb="0" eb="2">
      <t>エンソウ</t>
    </rPh>
    <rPh sb="3" eb="5">
      <t>ジカン</t>
    </rPh>
    <phoneticPr fontId="2"/>
  </si>
  <si>
    <t>演奏
回数</t>
    <rPh sb="0" eb="2">
      <t>エンソウ</t>
    </rPh>
    <rPh sb="3" eb="5">
      <t>カイスウ</t>
    </rPh>
    <phoneticPr fontId="2"/>
  </si>
  <si>
    <t>みなし 
曲　数</t>
    <phoneticPr fontId="2"/>
  </si>
  <si>
    <t>使　用　料
（作品バリュー）</t>
    <rPh sb="0" eb="5">
      <t>シヨウリョウ</t>
    </rPh>
    <rPh sb="7" eb="9">
      <t>サクヒン</t>
    </rPh>
    <phoneticPr fontId="2"/>
  </si>
  <si>
    <t>作品コード</t>
    <rPh sb="0" eb="2">
      <t>サクヒン</t>
    </rPh>
    <phoneticPr fontId="2"/>
  </si>
  <si>
    <t>3器楽のみ</t>
    <rPh sb="1" eb="3">
      <t>キガク</t>
    </rPh>
    <phoneticPr fontId="2"/>
  </si>
  <si>
    <t>１．原詞</t>
    <rPh sb="2" eb="3">
      <t>ゲンシ</t>
    </rPh>
    <rPh sb="3" eb="4">
      <t>シ</t>
    </rPh>
    <phoneticPr fontId="2"/>
  </si>
  <si>
    <t>２．訳詞</t>
    <rPh sb="2" eb="3">
      <t>ヤク</t>
    </rPh>
    <rPh sb="3" eb="4">
      <t>シ</t>
    </rPh>
    <phoneticPr fontId="2"/>
  </si>
  <si>
    <t>Ｎ・Ｍ･･･当協会管理外　　Ｐ・Ｄ･･･著作権消滅</t>
    <rPh sb="6" eb="9">
      <t>トウキョウカイ</t>
    </rPh>
    <rPh sb="9" eb="12">
      <t>カンリガイ</t>
    </rPh>
    <rPh sb="20" eb="23">
      <t>チョサクケン</t>
    </rPh>
    <rPh sb="23" eb="25">
      <t>ショウメツ</t>
    </rPh>
    <phoneticPr fontId="2"/>
  </si>
  <si>
    <t>小計</t>
    <rPh sb="0" eb="2">
      <t>ショウケイ</t>
    </rPh>
    <phoneticPr fontId="2"/>
  </si>
  <si>
    <t>請求日</t>
    <rPh sb="0" eb="3">
      <t>セイキュウビ</t>
    </rPh>
    <phoneticPr fontId="2"/>
  </si>
  <si>
    <t>消費税相当額</t>
    <rPh sb="0" eb="3">
      <t>ショウヒゼイ</t>
    </rPh>
    <rPh sb="3" eb="6">
      <t>ソウトウガク</t>
    </rPh>
    <phoneticPr fontId="2"/>
  </si>
  <si>
    <t>請求書番号</t>
    <rPh sb="0" eb="3">
      <t>セイキュウショ</t>
    </rPh>
    <rPh sb="3" eb="5">
      <t>バンゴウ</t>
    </rPh>
    <phoneticPr fontId="2"/>
  </si>
  <si>
    <t>種目
規定区分</t>
    <rPh sb="0" eb="2">
      <t>シュモク</t>
    </rPh>
    <rPh sb="3" eb="5">
      <t>キテイ</t>
    </rPh>
    <rPh sb="5" eb="7">
      <t>クブン</t>
    </rPh>
    <phoneticPr fontId="2"/>
  </si>
  <si>
    <t>Ａ</t>
    <phoneticPr fontId="2"/>
  </si>
  <si>
    <t>合計</t>
    <rPh sb="0" eb="2">
      <t>ゴウケイ</t>
    </rPh>
    <phoneticPr fontId="2"/>
  </si>
  <si>
    <t>名</t>
    <rPh sb="0" eb="1">
      <t>メイ</t>
    </rPh>
    <phoneticPr fontId="2"/>
  </si>
  <si>
    <t>日本語</t>
    <phoneticPr fontId="50"/>
  </si>
  <si>
    <t>演奏時間</t>
    <phoneticPr fontId="50"/>
  </si>
  <si>
    <t>作曲者</t>
    <phoneticPr fontId="50"/>
  </si>
  <si>
    <t>編曲者</t>
    <rPh sb="0" eb="3">
      <t>ヘンキョクシャ</t>
    </rPh>
    <phoneticPr fontId="50"/>
  </si>
  <si>
    <t>出版社</t>
    <rPh sb="0" eb="3">
      <t>シュッパンシャ</t>
    </rPh>
    <phoneticPr fontId="50"/>
  </si>
  <si>
    <t>原語</t>
  </si>
  <si>
    <t>原語</t>
    <phoneticPr fontId="2"/>
  </si>
  <si>
    <t>演奏時間</t>
    <rPh sb="0" eb="2">
      <t>エンソウ</t>
    </rPh>
    <rPh sb="2" eb="4">
      <t>ジカン</t>
    </rPh>
    <phoneticPr fontId="2"/>
  </si>
  <si>
    <t>作（訳）詞者</t>
    <rPh sb="2" eb="3">
      <t>ヤク</t>
    </rPh>
    <rPh sb="4" eb="5">
      <t>シ</t>
    </rPh>
    <rPh sb="5" eb="6">
      <t>シャ</t>
    </rPh>
    <phoneticPr fontId="2"/>
  </si>
  <si>
    <t>作（編）曲者</t>
    <rPh sb="0" eb="1">
      <t>サク</t>
    </rPh>
    <rPh sb="2" eb="3">
      <t>ヘン</t>
    </rPh>
    <rPh sb="4" eb="6">
      <t>クセモノ</t>
    </rPh>
    <phoneticPr fontId="2"/>
  </si>
  <si>
    <t>書類提出日①</t>
    <rPh sb="0" eb="2">
      <t>ショルイ</t>
    </rPh>
    <rPh sb="2" eb="4">
      <t>テイシュツ</t>
    </rPh>
    <rPh sb="4" eb="5">
      <t>ビ</t>
    </rPh>
    <phoneticPr fontId="2"/>
  </si>
  <si>
    <t>【参加申込期限】</t>
    <phoneticPr fontId="2"/>
  </si>
  <si>
    <t>【参加申込提出先】</t>
    <phoneticPr fontId="2"/>
  </si>
  <si>
    <t>開催年</t>
    <rPh sb="0" eb="2">
      <t>カイサイ</t>
    </rPh>
    <rPh sb="2" eb="3">
      <t>ネン</t>
    </rPh>
    <phoneticPr fontId="2"/>
  </si>
  <si>
    <t>著作権シート期日①</t>
    <rPh sb="0" eb="3">
      <t>チョサクケン</t>
    </rPh>
    <rPh sb="6" eb="8">
      <t>キジツ</t>
    </rPh>
    <phoneticPr fontId="2"/>
  </si>
  <si>
    <t>著作権シート期日②</t>
    <rPh sb="0" eb="3">
      <t>チョサクケン</t>
    </rPh>
    <rPh sb="6" eb="8">
      <t>キジツ</t>
    </rPh>
    <phoneticPr fontId="2"/>
  </si>
  <si>
    <t>著作権シート会場名</t>
    <rPh sb="0" eb="3">
      <t>チョサクケン</t>
    </rPh>
    <rPh sb="6" eb="8">
      <t>カイジョウ</t>
    </rPh>
    <rPh sb="8" eb="9">
      <t>メイ</t>
    </rPh>
    <phoneticPr fontId="2"/>
  </si>
  <si>
    <t>著作権シート申込者名</t>
    <rPh sb="0" eb="3">
      <t>チョサクケン</t>
    </rPh>
    <rPh sb="6" eb="8">
      <t>モウシコミ</t>
    </rPh>
    <rPh sb="8" eb="9">
      <t>シャ</t>
    </rPh>
    <rPh sb="9" eb="10">
      <t>メイ</t>
    </rPh>
    <phoneticPr fontId="2"/>
  </si>
  <si>
    <t>九州マーチングバンド協会</t>
    <rPh sb="0" eb="2">
      <t>キュウシュウ</t>
    </rPh>
    <rPh sb="10" eb="12">
      <t>キョウカイ</t>
    </rPh>
    <phoneticPr fontId="2"/>
  </si>
  <si>
    <t>出演者数（自動計算表示）</t>
    <rPh sb="0" eb="3">
      <t>シュツエンシャ</t>
    </rPh>
    <rPh sb="3" eb="4">
      <t>スウ</t>
    </rPh>
    <rPh sb="5" eb="7">
      <t>ジドウ</t>
    </rPh>
    <rPh sb="7" eb="9">
      <t>ケイサン</t>
    </rPh>
    <rPh sb="9" eb="11">
      <t>ヒョウジ</t>
    </rPh>
    <phoneticPr fontId="2"/>
  </si>
  <si>
    <t>番号</t>
    <rPh sb="0" eb="2">
      <t>バンゴウ</t>
    </rPh>
    <phoneticPr fontId="2"/>
  </si>
  <si>
    <t>名前</t>
    <rPh sb="0" eb="2">
      <t>ナマエ</t>
    </rPh>
    <phoneticPr fontId="2"/>
  </si>
  <si>
    <t>学年</t>
    <rPh sb="0" eb="2">
      <t>ガクネン</t>
    </rPh>
    <phoneticPr fontId="2"/>
  </si>
  <si>
    <t>名　　前</t>
    <rPh sb="0" eb="1">
      <t>ナ</t>
    </rPh>
    <rPh sb="3" eb="4">
      <t>マエ</t>
    </rPh>
    <phoneticPr fontId="2"/>
  </si>
  <si>
    <t>PCメールアドレス</t>
    <phoneticPr fontId="2"/>
  </si>
  <si>
    <t>※参加申込書と一緒に提出して下さい。（締切厳守）</t>
    <phoneticPr fontId="50"/>
  </si>
  <si>
    <t>（申請者）団体名</t>
    <rPh sb="1" eb="3">
      <t>シンセイ</t>
    </rPh>
    <rPh sb="3" eb="4">
      <t>シャ</t>
    </rPh>
    <rPh sb="5" eb="8">
      <t>ダンタイメイ</t>
    </rPh>
    <phoneticPr fontId="2"/>
  </si>
  <si>
    <t>責任者</t>
    <rPh sb="0" eb="3">
      <t>セキニンシャ</t>
    </rPh>
    <phoneticPr fontId="2"/>
  </si>
  <si>
    <t>名称</t>
    <phoneticPr fontId="2"/>
  </si>
  <si>
    <t>使用時サイズ</t>
    <rPh sb="0" eb="3">
      <t>シヨウジ</t>
    </rPh>
    <phoneticPr fontId="2"/>
  </si>
  <si>
    <t>個数</t>
    <rPh sb="0" eb="2">
      <t>コスウ</t>
    </rPh>
    <phoneticPr fontId="2"/>
  </si>
  <si>
    <t>名称</t>
    <phoneticPr fontId="2"/>
  </si>
  <si>
    <t>《注意事項》</t>
    <rPh sb="1" eb="3">
      <t>チュウイ</t>
    </rPh>
    <rPh sb="3" eb="5">
      <t>ジコウ</t>
    </rPh>
    <phoneticPr fontId="2"/>
  </si>
  <si>
    <t>※演技に使用する特殊効果、器物をすべてを記入して下さい。（実施規定参照）</t>
    <rPh sb="1" eb="3">
      <t>エンギ</t>
    </rPh>
    <rPh sb="4" eb="6">
      <t>シヨウ</t>
    </rPh>
    <rPh sb="8" eb="10">
      <t>トクシュ</t>
    </rPh>
    <rPh sb="10" eb="12">
      <t>コウカ</t>
    </rPh>
    <rPh sb="20" eb="22">
      <t>キニュウ</t>
    </rPh>
    <rPh sb="29" eb="31">
      <t>ジッシ</t>
    </rPh>
    <rPh sb="31" eb="33">
      <t>キテイ</t>
    </rPh>
    <rPh sb="33" eb="35">
      <t>サンショウ</t>
    </rPh>
    <phoneticPr fontId="2"/>
  </si>
  <si>
    <t>※取り扱いは全て自団体の責任で行ってください。また、体育館のフロア等を傷付けないよう</t>
    <phoneticPr fontId="2"/>
  </si>
  <si>
    <t>　接地面やキャスターなどには充分ご注意下さい。</t>
    <phoneticPr fontId="2"/>
  </si>
  <si>
    <t>※参加申込書と一緒に提出して下さい。（締切厳守）</t>
    <phoneticPr fontId="2"/>
  </si>
  <si>
    <t>※申請の必要な使用物</t>
  </si>
  <si>
    <t>・国旗、外国旗、国旗に準じた物及び国旗に類似した物。</t>
  </si>
  <si>
    <t>２ｔトラック</t>
  </si>
  <si>
    <t>２ｔロングトラック</t>
  </si>
  <si>
    <t>４ｔトラック</t>
  </si>
  <si>
    <t>４ｔロングトラック</t>
  </si>
  <si>
    <t>※リストから選択して下さい</t>
  </si>
  <si>
    <t>福岡県</t>
  </si>
  <si>
    <t>佐賀県</t>
  </si>
  <si>
    <t>長崎県</t>
  </si>
  <si>
    <t>熊本県</t>
  </si>
  <si>
    <t>大分県</t>
  </si>
  <si>
    <t>宮崎県</t>
  </si>
  <si>
    <t>鹿児島県</t>
  </si>
  <si>
    <t>団体所在県</t>
    <rPh sb="0" eb="2">
      <t>ダンタイ</t>
    </rPh>
    <rPh sb="2" eb="4">
      <t>ショザイ</t>
    </rPh>
    <rPh sb="4" eb="5">
      <t>ケン</t>
    </rPh>
    <phoneticPr fontId="2"/>
  </si>
  <si>
    <t>大会名</t>
    <rPh sb="0" eb="2">
      <t>タイカイ</t>
    </rPh>
    <rPh sb="2" eb="3">
      <t>メイ</t>
    </rPh>
    <phoneticPr fontId="2"/>
  </si>
  <si>
    <r>
      <rPr>
        <sz val="16"/>
        <color indexed="10"/>
        <rFont val="HGP創英角ｺﾞｼｯｸUB"/>
        <family val="3"/>
      </rPr>
      <t>【※入力】</t>
    </r>
    <r>
      <rPr>
        <sz val="16"/>
        <rFont val="HGP創英角ｺﾞｼｯｸUB"/>
        <family val="3"/>
      </rPr>
      <t>及び</t>
    </r>
    <r>
      <rPr>
        <sz val="16"/>
        <color indexed="10"/>
        <rFont val="HGP創英角ｺﾞｼｯｸUB"/>
        <family val="3"/>
      </rPr>
      <t>【※選択】</t>
    </r>
    <r>
      <rPr>
        <sz val="16"/>
        <rFont val="HGP創英角ｺﾞｼｯｸUB"/>
        <family val="3"/>
      </rPr>
      <t>部分に入力して下さい。尚、注意事項及び実施要項をご確認の上、入力漏れ等ありませんようご注意ください。</t>
    </r>
    <rPh sb="23" eb="24">
      <t>ナオ</t>
    </rPh>
    <rPh sb="25" eb="27">
      <t>チュウイ</t>
    </rPh>
    <rPh sb="27" eb="29">
      <t>ジコウ</t>
    </rPh>
    <rPh sb="29" eb="30">
      <t>オヨ</t>
    </rPh>
    <rPh sb="31" eb="33">
      <t>ジッシ</t>
    </rPh>
    <rPh sb="33" eb="35">
      <t>ヨウコウ</t>
    </rPh>
    <rPh sb="37" eb="39">
      <t>カクニン</t>
    </rPh>
    <rPh sb="40" eb="41">
      <t>ウエ</t>
    </rPh>
    <rPh sb="42" eb="44">
      <t>ニュウリョク</t>
    </rPh>
    <rPh sb="44" eb="45">
      <t>モ</t>
    </rPh>
    <rPh sb="46" eb="47">
      <t>ナド</t>
    </rPh>
    <rPh sb="55" eb="57">
      <t>チュウイ</t>
    </rPh>
    <phoneticPr fontId="2"/>
  </si>
  <si>
    <t>団体所属県</t>
    <rPh sb="0" eb="2">
      <t>ダンタイ</t>
    </rPh>
    <rPh sb="2" eb="4">
      <t>ショゾク</t>
    </rPh>
    <rPh sb="4" eb="5">
      <t>ケン</t>
    </rPh>
    <phoneticPr fontId="2"/>
  </si>
  <si>
    <t>1.【団体基本情報入力】</t>
    <phoneticPr fontId="2"/>
  </si>
  <si>
    <r>
      <t>■書類送付先（連絡先）について　</t>
    </r>
    <r>
      <rPr>
        <b/>
        <sz val="11"/>
        <color indexed="10"/>
        <rFont val="ＭＳ Ｐゴシック"/>
        <family val="3"/>
        <charset val="129"/>
      </rPr>
      <t>※参加に関する内容を把握している方・必ず連絡がとれる方を入力して下さい。大会に関わる書類を送付・送信致します。</t>
    </r>
    <rPh sb="17" eb="19">
      <t>サンカ</t>
    </rPh>
    <rPh sb="20" eb="21">
      <t>カン</t>
    </rPh>
    <rPh sb="23" eb="25">
      <t>ナイヨウ</t>
    </rPh>
    <rPh sb="26" eb="28">
      <t>ハアク</t>
    </rPh>
    <rPh sb="32" eb="33">
      <t>カタ</t>
    </rPh>
    <phoneticPr fontId="2"/>
  </si>
  <si>
    <t>TEL(団体代表)</t>
    <rPh sb="4" eb="6">
      <t>だんたい</t>
    </rPh>
    <rPh sb="6" eb="8">
      <t>だいひょう</t>
    </rPh>
    <phoneticPr fontId="2" type="Hiragana"/>
  </si>
  <si>
    <t>FAX(団体代表)</t>
    <phoneticPr fontId="2" type="Hiragana"/>
  </si>
  <si>
    <t>FAX(勤務先・自宅等)</t>
    <phoneticPr fontId="2"/>
  </si>
  <si>
    <t>■団体名・所属長名について</t>
    <rPh sb="1" eb="3">
      <t>ダンタイ</t>
    </rPh>
    <rPh sb="3" eb="4">
      <t>メイ</t>
    </rPh>
    <rPh sb="5" eb="8">
      <t>ショゾクチョウ</t>
    </rPh>
    <rPh sb="8" eb="9">
      <t>メイ</t>
    </rPh>
    <phoneticPr fontId="2"/>
  </si>
  <si>
    <t>性別</t>
    <rPh sb="0" eb="2">
      <t>セイベツ</t>
    </rPh>
    <phoneticPr fontId="2"/>
  </si>
  <si>
    <t>男</t>
    <rPh sb="0" eb="1">
      <t>オトコ</t>
    </rPh>
    <phoneticPr fontId="2"/>
  </si>
  <si>
    <t>女</t>
    <rPh sb="0" eb="1">
      <t>オンナ</t>
    </rPh>
    <phoneticPr fontId="2"/>
  </si>
  <si>
    <t>※団体名は加盟登録団体名でご記入下さい。</t>
    <phoneticPr fontId="2"/>
  </si>
  <si>
    <t>2.【参加内容情報入力】</t>
    <rPh sb="3" eb="5">
      <t>サンカ</t>
    </rPh>
    <rPh sb="5" eb="7">
      <t>ナイヨウ</t>
    </rPh>
    <phoneticPr fontId="2"/>
  </si>
  <si>
    <r>
      <t>※氏名は必ず</t>
    </r>
    <r>
      <rPr>
        <b/>
        <sz val="10"/>
        <rFont val="HG丸ｺﾞｼｯｸM-PRO"/>
        <family val="3"/>
        <charset val="128"/>
      </rPr>
      <t>個人名</t>
    </r>
    <r>
      <rPr>
        <sz val="10"/>
        <rFont val="HG丸ｺﾞｼｯｸM-PRO"/>
        <family val="3"/>
        <charset val="128"/>
      </rPr>
      <t>を入力してください。</t>
    </r>
    <phoneticPr fontId="2"/>
  </si>
  <si>
    <t>時間</t>
    <rPh sb="0" eb="2">
      <t>ジカン</t>
    </rPh>
    <phoneticPr fontId="2"/>
  </si>
  <si>
    <t>登録引率者数</t>
    <rPh sb="0" eb="2">
      <t>トウロク</t>
    </rPh>
    <rPh sb="2" eb="5">
      <t>インソツシャ</t>
    </rPh>
    <rPh sb="5" eb="6">
      <t>スウ</t>
    </rPh>
    <phoneticPr fontId="2"/>
  </si>
  <si>
    <t>【自動計算】</t>
    <rPh sb="1" eb="3">
      <t>ジドウ</t>
    </rPh>
    <rPh sb="3" eb="5">
      <t>ケイサン</t>
    </rPh>
    <phoneticPr fontId="2"/>
  </si>
  <si>
    <t>予約プログラム数</t>
    <rPh sb="0" eb="2">
      <t>ヨヤク</t>
    </rPh>
    <rPh sb="7" eb="8">
      <t>スウ</t>
    </rPh>
    <phoneticPr fontId="2"/>
  </si>
  <si>
    <t>予約プログラム費</t>
    <rPh sb="0" eb="2">
      <t>ヨヤク</t>
    </rPh>
    <rPh sb="7" eb="8">
      <t>ヒ</t>
    </rPh>
    <phoneticPr fontId="2"/>
  </si>
  <si>
    <t>※登録メンバー数＋１部は配布いたしますので、それ以外に必要な部数を入力してください。</t>
    <rPh sb="1" eb="3">
      <t>トウロク</t>
    </rPh>
    <rPh sb="7" eb="8">
      <t>スウ</t>
    </rPh>
    <rPh sb="10" eb="11">
      <t>ブ</t>
    </rPh>
    <rPh sb="12" eb="14">
      <t>ハイフ</t>
    </rPh>
    <rPh sb="24" eb="26">
      <t>イガイ</t>
    </rPh>
    <rPh sb="27" eb="29">
      <t>ヒツヨウ</t>
    </rPh>
    <rPh sb="30" eb="32">
      <t>ブスウ</t>
    </rPh>
    <rPh sb="33" eb="35">
      <t>ニュウリョク</t>
    </rPh>
    <phoneticPr fontId="2"/>
  </si>
  <si>
    <t>【参加諸費用合計】</t>
    <rPh sb="1" eb="3">
      <t>サンカ</t>
    </rPh>
    <rPh sb="3" eb="4">
      <t>ショ</t>
    </rPh>
    <rPh sb="4" eb="6">
      <t>ヒヨウ</t>
    </rPh>
    <rPh sb="6" eb="8">
      <t>ゴウケイ</t>
    </rPh>
    <phoneticPr fontId="2"/>
  </si>
  <si>
    <t>楽器輸送車両積載量</t>
  </si>
  <si>
    <t>バス</t>
    <phoneticPr fontId="2"/>
  </si>
  <si>
    <t>ワゴン車</t>
    <rPh sb="3" eb="4">
      <t>シャ</t>
    </rPh>
    <phoneticPr fontId="2"/>
  </si>
  <si>
    <t>マイクロバス(30名程度)</t>
    <rPh sb="9" eb="10">
      <t>メイ</t>
    </rPh>
    <rPh sb="10" eb="12">
      <t>テイド</t>
    </rPh>
    <phoneticPr fontId="2"/>
  </si>
  <si>
    <t>中型(40名程度)</t>
    <rPh sb="0" eb="2">
      <t>チュウガタ</t>
    </rPh>
    <rPh sb="5" eb="6">
      <t>メイ</t>
    </rPh>
    <rPh sb="6" eb="8">
      <t>テイド</t>
    </rPh>
    <phoneticPr fontId="2"/>
  </si>
  <si>
    <t>特大(50名以上)</t>
    <rPh sb="0" eb="2">
      <t>トクダイ</t>
    </rPh>
    <rPh sb="5" eb="6">
      <t>メイ</t>
    </rPh>
    <rPh sb="6" eb="8">
      <t>イジョウ</t>
    </rPh>
    <phoneticPr fontId="2"/>
  </si>
  <si>
    <t>１０ｔトラック</t>
  </si>
  <si>
    <t>承諾します</t>
    <rPh sb="0" eb="2">
      <t>ショウダク</t>
    </rPh>
    <phoneticPr fontId="2"/>
  </si>
  <si>
    <t>承諾しません</t>
    <rPh sb="0" eb="2">
      <t>ショウダク</t>
    </rPh>
    <phoneticPr fontId="2"/>
  </si>
  <si>
    <t>団体所属県</t>
    <rPh sb="0" eb="5">
      <t>ダンタイショゾクケン</t>
    </rPh>
    <phoneticPr fontId="2"/>
  </si>
  <si>
    <t>１．【参加申込み作成】</t>
    <phoneticPr fontId="2"/>
  </si>
  <si>
    <t>■団体名・所属長名・顧問名・演技指導者・指揮者などについて</t>
    <rPh sb="1" eb="3">
      <t>ダンタイ</t>
    </rPh>
    <rPh sb="3" eb="4">
      <t>メイ</t>
    </rPh>
    <rPh sb="5" eb="8">
      <t>ショゾクチョウ</t>
    </rPh>
    <rPh sb="8" eb="9">
      <t>メイ</t>
    </rPh>
    <rPh sb="10" eb="12">
      <t>コモン</t>
    </rPh>
    <rPh sb="12" eb="13">
      <t>メイ</t>
    </rPh>
    <rPh sb="14" eb="16">
      <t>エンギ</t>
    </rPh>
    <rPh sb="16" eb="19">
      <t>シドウシャ</t>
    </rPh>
    <rPh sb="20" eb="23">
      <t>シキシャ</t>
    </rPh>
    <phoneticPr fontId="2"/>
  </si>
  <si>
    <t>指導・構成</t>
    <rPh sb="0" eb="2">
      <t>しどう</t>
    </rPh>
    <rPh sb="3" eb="5">
      <t>こうせい</t>
    </rPh>
    <phoneticPr fontId="2" type="Hiragana"/>
  </si>
  <si>
    <t>演目テーマ</t>
    <rPh sb="0" eb="2">
      <t>エンモク</t>
    </rPh>
    <phoneticPr fontId="2"/>
  </si>
  <si>
    <t>■演目テーマについて</t>
    <rPh sb="1" eb="3">
      <t>エンモク</t>
    </rPh>
    <phoneticPr fontId="2"/>
  </si>
  <si>
    <t>【九州マーチングバンド協会事務局】書類提出先</t>
    <rPh sb="1" eb="3">
      <t>キュウシュウ</t>
    </rPh>
    <rPh sb="11" eb="13">
      <t>キョウカイ</t>
    </rPh>
    <rPh sb="17" eb="19">
      <t>ショルイ</t>
    </rPh>
    <rPh sb="19" eb="21">
      <t>テイシュツ</t>
    </rPh>
    <rPh sb="21" eb="22">
      <t>サキ</t>
    </rPh>
    <phoneticPr fontId="2"/>
  </si>
  <si>
    <t>【九州マーチングバンド協会事務局】書類提出先</t>
    <rPh sb="1" eb="3">
      <t>キュウシュウ</t>
    </rPh>
    <rPh sb="11" eb="13">
      <t>キョウカイ</t>
    </rPh>
    <phoneticPr fontId="2"/>
  </si>
  <si>
    <t>年少</t>
    <rPh sb="0" eb="2">
      <t>ネンショウ</t>
    </rPh>
    <phoneticPr fontId="38"/>
  </si>
  <si>
    <t>年中</t>
    <rPh sb="0" eb="2">
      <t>ネンチュウ</t>
    </rPh>
    <phoneticPr fontId="38"/>
  </si>
  <si>
    <t>年長</t>
    <rPh sb="0" eb="2">
      <t>ネンチョウ</t>
    </rPh>
    <phoneticPr fontId="38"/>
  </si>
  <si>
    <t>小１</t>
  </si>
  <si>
    <t>小２</t>
  </si>
  <si>
    <t>小３</t>
  </si>
  <si>
    <t>小４</t>
  </si>
  <si>
    <t>小５</t>
  </si>
  <si>
    <t>小６</t>
  </si>
  <si>
    <t>中１</t>
  </si>
  <si>
    <t>中２</t>
  </si>
  <si>
    <t>中３</t>
  </si>
  <si>
    <t>高１</t>
  </si>
  <si>
    <t>高２</t>
  </si>
  <si>
    <t>高３</t>
  </si>
  <si>
    <t>大１</t>
  </si>
  <si>
    <t>大２</t>
  </si>
  <si>
    <t>大３</t>
  </si>
  <si>
    <t>大４</t>
  </si>
  <si>
    <t>なし</t>
  </si>
  <si>
    <t>-</t>
    <phoneticPr fontId="2"/>
  </si>
  <si>
    <t>学年</t>
    <rPh sb="0" eb="2">
      <t>ガクネン</t>
    </rPh>
    <phoneticPr fontId="2"/>
  </si>
  <si>
    <t>※複数の方を入力の場合は名前と名前の間に・を入力して下さい。</t>
    <rPh sb="1" eb="3">
      <t>フクスウ</t>
    </rPh>
    <rPh sb="4" eb="5">
      <t>カタ</t>
    </rPh>
    <rPh sb="6" eb="8">
      <t>ニュウリョク</t>
    </rPh>
    <rPh sb="9" eb="11">
      <t>バアイ</t>
    </rPh>
    <rPh sb="12" eb="14">
      <t>ナマエ</t>
    </rPh>
    <rPh sb="15" eb="17">
      <t>ナマエ</t>
    </rPh>
    <rPh sb="18" eb="19">
      <t>アイダ</t>
    </rPh>
    <rPh sb="22" eb="24">
      <t>ニュウリョク</t>
    </rPh>
    <rPh sb="26" eb="27">
      <t>クダ</t>
    </rPh>
    <phoneticPr fontId="2"/>
  </si>
  <si>
    <t>Ⓐ　参 加 申 込 書</t>
    <rPh sb="2" eb="3">
      <t>サン</t>
    </rPh>
    <rPh sb="4" eb="5">
      <t>カ</t>
    </rPh>
    <rPh sb="6" eb="7">
      <t>サル</t>
    </rPh>
    <rPh sb="8" eb="9">
      <t>コミ</t>
    </rPh>
    <rPh sb="10" eb="11">
      <t>ショ</t>
    </rPh>
    <phoneticPr fontId="2"/>
  </si>
  <si>
    <t>Ⓑ　演技者登録書</t>
    <rPh sb="2" eb="5">
      <t>エンギシャ</t>
    </rPh>
    <rPh sb="5" eb="7">
      <t>トウロク</t>
    </rPh>
    <rPh sb="7" eb="8">
      <t>ショ</t>
    </rPh>
    <phoneticPr fontId="2"/>
  </si>
  <si>
    <t>参加部門</t>
    <rPh sb="0" eb="2">
      <t>サンカ</t>
    </rPh>
    <rPh sb="2" eb="4">
      <t>ブモン</t>
    </rPh>
    <phoneticPr fontId="2"/>
  </si>
  <si>
    <t>使用項目</t>
    <rPh sb="0" eb="2">
      <t>シヨウ</t>
    </rPh>
    <rPh sb="2" eb="4">
      <t>コウモク</t>
    </rPh>
    <phoneticPr fontId="2"/>
  </si>
  <si>
    <t>使用方法</t>
    <rPh sb="0" eb="2">
      <t>シヨウ</t>
    </rPh>
    <rPh sb="2" eb="4">
      <t>ホウホウ</t>
    </rPh>
    <phoneticPr fontId="2"/>
  </si>
  <si>
    <t>【特殊効果】</t>
    <rPh sb="1" eb="3">
      <t>トクシュ</t>
    </rPh>
    <rPh sb="3" eb="5">
      <t>コウカ</t>
    </rPh>
    <phoneticPr fontId="2"/>
  </si>
  <si>
    <t>下記の特殊効果・器物について使用申請致します。</t>
    <rPh sb="8" eb="10">
      <t>キブツ</t>
    </rPh>
    <phoneticPr fontId="2"/>
  </si>
  <si>
    <t>・フラッシュ等特殊効果</t>
  </si>
  <si>
    <t>・サイレン・ブザー等、モール装着のフープバトン等。</t>
  </si>
  <si>
    <t>　　　　実行委員長・審査委員長　殿</t>
    <rPh sb="4" eb="6">
      <t>ジッコウ</t>
    </rPh>
    <rPh sb="6" eb="9">
      <t>イインチョウ</t>
    </rPh>
    <rPh sb="10" eb="12">
      <t>シンサ</t>
    </rPh>
    <rPh sb="12" eb="15">
      <t>イインチョウ</t>
    </rPh>
    <rPh sb="16" eb="17">
      <t>ドノ</t>
    </rPh>
    <phoneticPr fontId="2"/>
  </si>
  <si>
    <t>【器　　物】</t>
    <rPh sb="1" eb="2">
      <t>ウツワ</t>
    </rPh>
    <rPh sb="4" eb="5">
      <t>モノ</t>
    </rPh>
    <phoneticPr fontId="2"/>
  </si>
  <si>
    <t>㊞</t>
    <phoneticPr fontId="2"/>
  </si>
  <si>
    <t>㊞</t>
    <phoneticPr fontId="50"/>
  </si>
  <si>
    <t>団体名：</t>
    <phoneticPr fontId="50"/>
  </si>
  <si>
    <t>責任者：</t>
    <phoneticPr fontId="50"/>
  </si>
  <si>
    <t>Ⓒ 特殊効果・器物申請書</t>
    <rPh sb="2" eb="4">
      <t>トクシュ</t>
    </rPh>
    <rPh sb="4" eb="6">
      <t>コウカ</t>
    </rPh>
    <rPh sb="9" eb="12">
      <t>シンセイショ</t>
    </rPh>
    <phoneticPr fontId="2"/>
  </si>
  <si>
    <t>Ⓓ 手具器物誓約書</t>
    <rPh sb="2" eb="3">
      <t>テ</t>
    </rPh>
    <rPh sb="3" eb="4">
      <t>グ</t>
    </rPh>
    <rPh sb="4" eb="6">
      <t>キブツ</t>
    </rPh>
    <phoneticPr fontId="50"/>
  </si>
  <si>
    <t>申込数</t>
    <rPh sb="0" eb="2">
      <t>モウシコミ</t>
    </rPh>
    <rPh sb="2" eb="3">
      <t>スウ</t>
    </rPh>
    <phoneticPr fontId="2"/>
  </si>
  <si>
    <t>科　目</t>
    <rPh sb="0" eb="1">
      <t>カ</t>
    </rPh>
    <rPh sb="2" eb="3">
      <t>メ</t>
    </rPh>
    <phoneticPr fontId="2"/>
  </si>
  <si>
    <t>単　価</t>
    <rPh sb="0" eb="1">
      <t>タン</t>
    </rPh>
    <rPh sb="2" eb="3">
      <t>アタイ</t>
    </rPh>
    <phoneticPr fontId="2"/>
  </si>
  <si>
    <t>金　額</t>
    <rPh sb="0" eb="1">
      <t>キン</t>
    </rPh>
    <rPh sb="2" eb="3">
      <t>ガク</t>
    </rPh>
    <phoneticPr fontId="2"/>
  </si>
  <si>
    <t>予約プログラム</t>
    <rPh sb="0" eb="2">
      <t>ヨヤク</t>
    </rPh>
    <phoneticPr fontId="2"/>
  </si>
  <si>
    <t>参加諸費用合計金額</t>
    <rPh sb="0" eb="2">
      <t>サンカ</t>
    </rPh>
    <rPh sb="2" eb="3">
      <t>ショ</t>
    </rPh>
    <rPh sb="3" eb="5">
      <t>ヒヨウ</t>
    </rPh>
    <rPh sb="5" eb="9">
      <t>ゴウケイキンガク</t>
    </rPh>
    <phoneticPr fontId="2"/>
  </si>
  <si>
    <t>■「参加諸費用」郵便局振込口座</t>
    <rPh sb="2" eb="4">
      <t>サンカ</t>
    </rPh>
    <rPh sb="4" eb="5">
      <t>ショ</t>
    </rPh>
    <rPh sb="5" eb="7">
      <t>ヒヨウ</t>
    </rPh>
    <rPh sb="8" eb="11">
      <t>ユウビンキョク</t>
    </rPh>
    <rPh sb="11" eb="13">
      <t>フリコミ</t>
    </rPh>
    <rPh sb="13" eb="15">
      <t>コウザ</t>
    </rPh>
    <phoneticPr fontId="2"/>
  </si>
  <si>
    <t>記号１７４７０　番号４５３７１５６１</t>
    <rPh sb="0" eb="2">
      <t>キゴウ</t>
    </rPh>
    <rPh sb="8" eb="10">
      <t>バンゴウ</t>
    </rPh>
    <phoneticPr fontId="2"/>
  </si>
  <si>
    <t>九州マーチングバンド協会</t>
  </si>
  <si>
    <t>※ゆうちょ銀行以外の金融機関から振り込まれる場合</t>
    <rPh sb="5" eb="7">
      <t>ギンコウ</t>
    </rPh>
    <rPh sb="7" eb="9">
      <t>イガイ</t>
    </rPh>
    <rPh sb="10" eb="12">
      <t>キンユウ</t>
    </rPh>
    <rPh sb="12" eb="14">
      <t>キカン</t>
    </rPh>
    <rPh sb="16" eb="17">
      <t>フ</t>
    </rPh>
    <rPh sb="18" eb="19">
      <t>コ</t>
    </rPh>
    <rPh sb="22" eb="24">
      <t>バアイ</t>
    </rPh>
    <phoneticPr fontId="2"/>
  </si>
  <si>
    <t>【店名】七四八（読み：ななよんはち）　【店番】７４８</t>
    <rPh sb="1" eb="3">
      <t>テンメイ</t>
    </rPh>
    <rPh sb="4" eb="5">
      <t>ナナ</t>
    </rPh>
    <rPh sb="5" eb="6">
      <t>ヨン</t>
    </rPh>
    <rPh sb="6" eb="7">
      <t>ハチ</t>
    </rPh>
    <rPh sb="8" eb="9">
      <t>ヨ</t>
    </rPh>
    <rPh sb="20" eb="22">
      <t>テンバン</t>
    </rPh>
    <phoneticPr fontId="2"/>
  </si>
  <si>
    <t>【預金種目】普通預金　　【口座番号】４５３７１５６</t>
    <rPh sb="1" eb="3">
      <t>ヨキン</t>
    </rPh>
    <rPh sb="3" eb="5">
      <t>シュモク</t>
    </rPh>
    <rPh sb="6" eb="8">
      <t>フツウ</t>
    </rPh>
    <rPh sb="8" eb="10">
      <t>ヨキン</t>
    </rPh>
    <rPh sb="13" eb="15">
      <t>コウザ</t>
    </rPh>
    <rPh sb="15" eb="17">
      <t>バンゴウ</t>
    </rPh>
    <phoneticPr fontId="2"/>
  </si>
  <si>
    <t>次に　2.【演奏曲情報入力シート】　を入力してください。</t>
    <rPh sb="0" eb="1">
      <t>ツギ</t>
    </rPh>
    <rPh sb="19" eb="21">
      <t>ニュウリョク</t>
    </rPh>
    <phoneticPr fontId="2"/>
  </si>
  <si>
    <t>1.【参加申込入力シート】</t>
    <phoneticPr fontId="2"/>
  </si>
  <si>
    <t>2.【演奏曲情報入力シート】</t>
    <phoneticPr fontId="2"/>
  </si>
  <si>
    <t>3.【構成メンバー入力シート】</t>
    <phoneticPr fontId="2"/>
  </si>
  <si>
    <t>■ 大会参加申込書作成について</t>
    <rPh sb="2" eb="4">
      <t>タイカイ</t>
    </rPh>
    <rPh sb="4" eb="6">
      <t>サンカ</t>
    </rPh>
    <rPh sb="6" eb="8">
      <t>モウシコミ</t>
    </rPh>
    <rPh sb="8" eb="9">
      <t>ショ</t>
    </rPh>
    <rPh sb="9" eb="11">
      <t>サクセイ</t>
    </rPh>
    <phoneticPr fontId="2"/>
  </si>
  <si>
    <t>Ⓒ特殊効果申請書(入力・印刷)</t>
    <phoneticPr fontId="2"/>
  </si>
  <si>
    <t>Ⓓ手具器物誓約書(入力・印刷)</t>
    <phoneticPr fontId="2"/>
  </si>
  <si>
    <t>１～３入力シートとⒸⒹに必要事項を入力してください。</t>
    <rPh sb="3" eb="5">
      <t>ニュウリョク</t>
    </rPh>
    <rPh sb="12" eb="14">
      <t>ヒツヨウ</t>
    </rPh>
    <rPh sb="14" eb="16">
      <t>ジコウ</t>
    </rPh>
    <rPh sb="17" eb="19">
      <t>ニュウリョク</t>
    </rPh>
    <phoneticPr fontId="2"/>
  </si>
  <si>
    <t>入力の後、データ送信、提出書類を印刷して送付してください。</t>
    <rPh sb="0" eb="2">
      <t>ニュウリョク</t>
    </rPh>
    <rPh sb="3" eb="4">
      <t>ノチ</t>
    </rPh>
    <rPh sb="8" eb="10">
      <t>ソウシン</t>
    </rPh>
    <rPh sb="11" eb="13">
      <t>テイシュツ</t>
    </rPh>
    <rPh sb="13" eb="15">
      <t>ショルイ</t>
    </rPh>
    <rPh sb="16" eb="18">
      <t>インサツ</t>
    </rPh>
    <rPh sb="20" eb="22">
      <t>ソウフ</t>
    </rPh>
    <phoneticPr fontId="2"/>
  </si>
  <si>
    <t>【提出必要書類一覧】</t>
    <rPh sb="1" eb="3">
      <t>テイシュツ</t>
    </rPh>
    <rPh sb="3" eb="5">
      <t>ヒツヨウ</t>
    </rPh>
    <rPh sb="5" eb="7">
      <t>ショルイ</t>
    </rPh>
    <rPh sb="7" eb="9">
      <t>イチラン</t>
    </rPh>
    <phoneticPr fontId="2"/>
  </si>
  <si>
    <t>【大会参加申込書表紙】</t>
    <rPh sb="1" eb="3">
      <t>タイカイ</t>
    </rPh>
    <rPh sb="3" eb="5">
      <t>サンカ</t>
    </rPh>
    <rPh sb="5" eb="8">
      <t>モウシコミショ</t>
    </rPh>
    <rPh sb="8" eb="10">
      <t>ヒョウシ</t>
    </rPh>
    <phoneticPr fontId="2"/>
  </si>
  <si>
    <t>団体名：</t>
    <rPh sb="0" eb="2">
      <t>ダンタイ</t>
    </rPh>
    <rPh sb="2" eb="3">
      <t>メイ</t>
    </rPh>
    <phoneticPr fontId="2"/>
  </si>
  <si>
    <t>参加部門：</t>
    <rPh sb="0" eb="2">
      <t>サンカ</t>
    </rPh>
    <rPh sb="2" eb="4">
      <t>ブモン</t>
    </rPh>
    <phoneticPr fontId="2"/>
  </si>
  <si>
    <t>参加申込書データ（このExcelファイル）</t>
    <rPh sb="0" eb="2">
      <t>サンカ</t>
    </rPh>
    <rPh sb="2" eb="5">
      <t>モウシコミショ</t>
    </rPh>
    <phoneticPr fontId="2"/>
  </si>
  <si>
    <t>項目</t>
    <rPh sb="0" eb="2">
      <t>コウモク</t>
    </rPh>
    <phoneticPr fontId="2"/>
  </si>
  <si>
    <t>提出方法</t>
    <rPh sb="0" eb="2">
      <t>テイシュツ</t>
    </rPh>
    <rPh sb="2" eb="4">
      <t>ホウホウ</t>
    </rPh>
    <phoneticPr fontId="2"/>
  </si>
  <si>
    <t>備考</t>
    <rPh sb="0" eb="2">
      <t>ビコウ</t>
    </rPh>
    <phoneticPr fontId="2"/>
  </si>
  <si>
    <t>事前に申請のない取材はお断りさせて頂く場合があります。（著作権、肖像権等の問題。）</t>
  </si>
  <si>
    <t>必ず事前に申請をし、大会時は本部に来て頂き取材可能範囲の確認をお願い致します。</t>
  </si>
  <si>
    <t>＊参加申込書と一緒に提出してください＊</t>
  </si>
  <si>
    <t>承　諾　書</t>
  </si>
  <si>
    <t>大会における撮影（写真、ビデオ、取材による映り込み等）を</t>
  </si>
  <si>
    <t>それらの撮影に関しまして、下記承諾書にご記入の上、提出して下さい。</t>
    <phoneticPr fontId="2"/>
  </si>
  <si>
    <t>テレビ局や新聞社等による団体取材による映り込みについて</t>
    <phoneticPr fontId="2"/>
  </si>
  <si>
    <t>　また、自団体にTV局、新聞社による取材等が同行される場合は、同行社名、人数、目的（掲載内容等）</t>
    <phoneticPr fontId="2"/>
  </si>
  <si>
    <t>団体名：</t>
    <rPh sb="0" eb="2">
      <t>ダンタイ</t>
    </rPh>
    <rPh sb="2" eb="3">
      <t>メイ</t>
    </rPh>
    <phoneticPr fontId="2"/>
  </si>
  <si>
    <t>㊞</t>
    <phoneticPr fontId="2"/>
  </si>
  <si>
    <t>Ⓖ 写真・ビデオ撮影に関する承諾書</t>
    <phoneticPr fontId="2"/>
  </si>
  <si>
    <t>Ⓗ 使用曲明細書</t>
    <rPh sb="2" eb="4">
      <t>シヨウ</t>
    </rPh>
    <rPh sb="4" eb="5">
      <t>キョク</t>
    </rPh>
    <rPh sb="5" eb="8">
      <t>メイサイショ</t>
    </rPh>
    <phoneticPr fontId="2"/>
  </si>
  <si>
    <t>Ⓗ-2演奏利用明細書【メドレー・組曲】④(印刷)</t>
    <phoneticPr fontId="2"/>
  </si>
  <si>
    <t>チェック
欄</t>
    <rPh sb="5" eb="6">
      <t>ラン</t>
    </rPh>
    <phoneticPr fontId="2"/>
  </si>
  <si>
    <t>Ⓐ参加申込書(印刷)</t>
    <phoneticPr fontId="2"/>
  </si>
  <si>
    <t>Ⓑ演技者登録書(印刷)</t>
    <phoneticPr fontId="2"/>
  </si>
  <si>
    <t>Ⓒ特殊効果申請書(入力・印刷)</t>
    <phoneticPr fontId="2"/>
  </si>
  <si>
    <t>Ⓓ手具器物誓約書(入力・印刷)</t>
    <phoneticPr fontId="2"/>
  </si>
  <si>
    <t>Ⓔプログラム掲載項目(印刷)</t>
    <phoneticPr fontId="2"/>
  </si>
  <si>
    <t>Ⓕ参加費・各種購入申込書(印刷)</t>
    <phoneticPr fontId="2"/>
  </si>
  <si>
    <t>Ⓖ撮影に関する承諾書(印刷)</t>
    <phoneticPr fontId="2"/>
  </si>
  <si>
    <t>Ⓗ-1使用曲明細書(印刷)</t>
    <phoneticPr fontId="2"/>
  </si>
  <si>
    <t>Ⓗ-2演奏利用明細書【メドレー・組曲】①(印刷)</t>
    <phoneticPr fontId="2"/>
  </si>
  <si>
    <t>Ⓗ-2演奏利用明細書【メドレー・組曲】②(印刷)</t>
    <phoneticPr fontId="2"/>
  </si>
  <si>
    <t>Ⓗ-2演奏利用明細書【メドレー・組曲】③(印刷)</t>
    <phoneticPr fontId="2"/>
  </si>
  <si>
    <t>メール添付にて送信</t>
    <rPh sb="3" eb="5">
      <t>テンプ</t>
    </rPh>
    <rPh sb="7" eb="9">
      <t>ソウシン</t>
    </rPh>
    <phoneticPr fontId="2"/>
  </si>
  <si>
    <t>印刷して郵送</t>
    <rPh sb="0" eb="2">
      <t>インサツ</t>
    </rPh>
    <rPh sb="4" eb="6">
      <t>ユウソウ</t>
    </rPh>
    <phoneticPr fontId="2"/>
  </si>
  <si>
    <t>所属長印が必要</t>
    <rPh sb="0" eb="3">
      <t>ショゾクチョウ</t>
    </rPh>
    <rPh sb="3" eb="4">
      <t>イン</t>
    </rPh>
    <rPh sb="5" eb="7">
      <t>ヒツヨウ</t>
    </rPh>
    <phoneticPr fontId="2"/>
  </si>
  <si>
    <t>入力・印刷して郵送</t>
    <rPh sb="0" eb="2">
      <t>ニュウリョク</t>
    </rPh>
    <rPh sb="3" eb="5">
      <t>インサツ</t>
    </rPh>
    <rPh sb="7" eb="9">
      <t>ユウソウ</t>
    </rPh>
    <phoneticPr fontId="2"/>
  </si>
  <si>
    <t>責任者印が必要</t>
    <rPh sb="0" eb="3">
      <t>セキニンシャ</t>
    </rPh>
    <rPh sb="3" eb="4">
      <t>イン</t>
    </rPh>
    <rPh sb="5" eb="7">
      <t>ヒツヨウ</t>
    </rPh>
    <phoneticPr fontId="2"/>
  </si>
  <si>
    <t>※参加諸経費の振込</t>
    <rPh sb="1" eb="3">
      <t>サンカ</t>
    </rPh>
    <rPh sb="3" eb="4">
      <t>ショ</t>
    </rPh>
    <rPh sb="4" eb="6">
      <t>ケイヒ</t>
    </rPh>
    <rPh sb="7" eb="9">
      <t>フリコミ</t>
    </rPh>
    <phoneticPr fontId="2"/>
  </si>
  <si>
    <t>メドレー・組曲を演奏の場合、必要に応じて提出</t>
    <rPh sb="5" eb="7">
      <t>クミキョク</t>
    </rPh>
    <rPh sb="8" eb="10">
      <t>エンソウ</t>
    </rPh>
    <rPh sb="11" eb="13">
      <t>バアイ</t>
    </rPh>
    <rPh sb="14" eb="16">
      <t>ヒツヨウ</t>
    </rPh>
    <rPh sb="17" eb="18">
      <t>オウ</t>
    </rPh>
    <rPh sb="20" eb="22">
      <t>テイシュツ</t>
    </rPh>
    <phoneticPr fontId="2"/>
  </si>
  <si>
    <t>□</t>
  </si>
  <si>
    <t>□</t>
    <phoneticPr fontId="2"/>
  </si>
  <si>
    <t>※提出必要書類を確認して下さい。</t>
    <rPh sb="1" eb="3">
      <t>テイシュツ</t>
    </rPh>
    <rPh sb="3" eb="5">
      <t>ヒツヨウ</t>
    </rPh>
    <rPh sb="5" eb="7">
      <t>ショルイ</t>
    </rPh>
    <rPh sb="8" eb="10">
      <t>カクニン</t>
    </rPh>
    <rPh sb="12" eb="13">
      <t>クダ</t>
    </rPh>
    <phoneticPr fontId="2"/>
  </si>
  <si>
    <t>登録人数</t>
    <rPh sb="0" eb="2">
      <t>トウロク</t>
    </rPh>
    <rPh sb="2" eb="4">
      <t>ニンズウ</t>
    </rPh>
    <phoneticPr fontId="2"/>
  </si>
  <si>
    <t>演技者</t>
    <rPh sb="0" eb="3">
      <t>エンギシャ</t>
    </rPh>
    <phoneticPr fontId="2"/>
  </si>
  <si>
    <t>演技時間</t>
    <rPh sb="0" eb="2">
      <t>エンギ</t>
    </rPh>
    <rPh sb="2" eb="4">
      <t>ジカン</t>
    </rPh>
    <phoneticPr fontId="2"/>
  </si>
  <si>
    <t>本大会プログラム
団体名・指揮者名・出演者名の記載について</t>
    <phoneticPr fontId="2"/>
  </si>
  <si>
    <t>Ⓕ 参加費・各種購入申込書</t>
    <rPh sb="2" eb="5">
      <t>サンカヒ</t>
    </rPh>
    <rPh sb="6" eb="8">
      <t>カクシュ</t>
    </rPh>
    <rPh sb="8" eb="10">
      <t>コウニュウ</t>
    </rPh>
    <rPh sb="10" eb="13">
      <t>モウシコミショ</t>
    </rPh>
    <phoneticPr fontId="2"/>
  </si>
  <si>
    <t>九州マーチングバンド協会事務局アドレス　　</t>
    <rPh sb="0" eb="2">
      <t>キュウシュウ</t>
    </rPh>
    <rPh sb="10" eb="12">
      <t>キョウカイ</t>
    </rPh>
    <phoneticPr fontId="2"/>
  </si>
  <si>
    <t>■プログラム掲載、写真およびＤＶＤ等撮影販売・二次使用、テレビ局や新聞社等による団体取材による映り込みについて</t>
    <rPh sb="6" eb="8">
      <t>ケイサイ</t>
    </rPh>
    <rPh sb="17" eb="18">
      <t>ナド</t>
    </rPh>
    <rPh sb="47" eb="48">
      <t>ウツ</t>
    </rPh>
    <rPh sb="49" eb="50">
      <t>コ</t>
    </rPh>
    <phoneticPr fontId="2"/>
  </si>
  <si>
    <t>登　録
引率者</t>
    <rPh sb="0" eb="1">
      <t>ノボル</t>
    </rPh>
    <rPh sb="2" eb="3">
      <t>ロク</t>
    </rPh>
    <rPh sb="4" eb="7">
      <t>インソツシャ</t>
    </rPh>
    <phoneticPr fontId="2"/>
  </si>
  <si>
    <t>枚</t>
    <rPh sb="0" eb="1">
      <t>マイ</t>
    </rPh>
    <phoneticPr fontId="2"/>
  </si>
  <si>
    <t>※録音利用明細書
　イン九州で音源をCD-R等に録音して利用される団体</t>
    <rPh sb="1" eb="3">
      <t>ロクオン</t>
    </rPh>
    <rPh sb="3" eb="5">
      <t>リヨウ</t>
    </rPh>
    <rPh sb="5" eb="8">
      <t>メイサイショ</t>
    </rPh>
    <rPh sb="12" eb="14">
      <t>キュウシュウ</t>
    </rPh>
    <rPh sb="15" eb="17">
      <t>オンゲン</t>
    </rPh>
    <rPh sb="22" eb="23">
      <t>ナド</t>
    </rPh>
    <rPh sb="24" eb="26">
      <t>ロクオン</t>
    </rPh>
    <rPh sb="28" eb="30">
      <t>リヨウ</t>
    </rPh>
    <rPh sb="33" eb="35">
      <t>ダンタイ</t>
    </rPh>
    <phoneticPr fontId="2"/>
  </si>
  <si>
    <t>「録音利用明細書」を書類と一緒に提出</t>
    <rPh sb="1" eb="3">
      <t>ロクオン</t>
    </rPh>
    <rPh sb="3" eb="5">
      <t>リヨウ</t>
    </rPh>
    <rPh sb="5" eb="8">
      <t>メイサイショ</t>
    </rPh>
    <rPh sb="10" eb="12">
      <t>ショルイ</t>
    </rPh>
    <rPh sb="13" eb="15">
      <t>イッショ</t>
    </rPh>
    <rPh sb="16" eb="18">
      <t>テイシュツ</t>
    </rPh>
    <phoneticPr fontId="2"/>
  </si>
  <si>
    <t>　当団体が使用するフラッグ、ポール、バトン、ライフルやセイバー等の手具、及び演技フロアにて使用する楽器や器物関係の全ての物は、フロアを傷付けない物である事を証明致します。</t>
    <rPh sb="1" eb="4">
      <t>トウダn</t>
    </rPh>
    <rPh sb="49" eb="51">
      <t>ガッキ</t>
    </rPh>
    <phoneticPr fontId="50"/>
  </si>
  <si>
    <t>希望する</t>
    <rPh sb="0" eb="2">
      <t>キボ</t>
    </rPh>
    <phoneticPr fontId="2"/>
  </si>
  <si>
    <t>希望しない</t>
    <rPh sb="0" eb="2">
      <t>キボ</t>
    </rPh>
    <phoneticPr fontId="2"/>
  </si>
  <si>
    <t>指導者派遣</t>
    <rPh sb="0" eb="5">
      <t>シド</t>
    </rPh>
    <phoneticPr fontId="2"/>
  </si>
  <si>
    <t>団　体　名</t>
    <rPh sb="0" eb="3">
      <t>ダンタイ</t>
    </rPh>
    <rPh sb="4" eb="5">
      <t>メイ</t>
    </rPh>
    <phoneticPr fontId="2"/>
  </si>
  <si>
    <t>大会</t>
    <rPh sb="0" eb="2">
      <t>タイカイ</t>
    </rPh>
    <phoneticPr fontId="2"/>
  </si>
  <si>
    <t>経費合計</t>
    <rPh sb="0" eb="2">
      <t>ケイヒ</t>
    </rPh>
    <rPh sb="2" eb="4">
      <t>ゴウケイ</t>
    </rPh>
    <phoneticPr fontId="2"/>
  </si>
  <si>
    <t>振込金額</t>
    <rPh sb="0" eb="2">
      <t>フリコミ</t>
    </rPh>
    <rPh sb="2" eb="4">
      <t>キンガク</t>
    </rPh>
    <phoneticPr fontId="2"/>
  </si>
  <si>
    <t>入金日</t>
    <rPh sb="0" eb="2">
      <t>ニュウキン</t>
    </rPh>
    <rPh sb="2" eb="3">
      <t>ニチ</t>
    </rPh>
    <phoneticPr fontId="2"/>
  </si>
  <si>
    <t>器物</t>
    <phoneticPr fontId="2"/>
  </si>
  <si>
    <t>郵便番号</t>
    <rPh sb="0" eb="4">
      <t>ユウビンバンゴウ</t>
    </rPh>
    <phoneticPr fontId="2"/>
  </si>
  <si>
    <t>住所</t>
    <rPh sb="0" eb="2">
      <t>ジュウショ</t>
    </rPh>
    <phoneticPr fontId="2"/>
  </si>
  <si>
    <t>担当者</t>
    <rPh sb="0" eb="3">
      <t>タントウシャ</t>
    </rPh>
    <phoneticPr fontId="2"/>
  </si>
  <si>
    <t>携帯</t>
    <rPh sb="0" eb="2">
      <t>ケイタイ</t>
    </rPh>
    <phoneticPr fontId="2"/>
  </si>
  <si>
    <t>アドレス</t>
    <phoneticPr fontId="2"/>
  </si>
  <si>
    <t>登録引率者</t>
    <rPh sb="0" eb="5">
      <t>トウロk</t>
    </rPh>
    <phoneticPr fontId="2"/>
  </si>
  <si>
    <t>予約プログラム</t>
    <rPh sb="0" eb="2">
      <t>ヨヤクプr</t>
    </rPh>
    <phoneticPr fontId="2"/>
  </si>
  <si>
    <t>参加費合計</t>
    <rPh sb="0" eb="3">
      <t>サンk</t>
    </rPh>
    <rPh sb="3" eb="5">
      <t>ゴウケイ</t>
    </rPh>
    <phoneticPr fontId="2"/>
  </si>
  <si>
    <t>金額</t>
    <rPh sb="0" eb="2">
      <t>キンガk</t>
    </rPh>
    <phoneticPr fontId="2"/>
  </si>
  <si>
    <t>人数合計</t>
    <rPh sb="0" eb="4">
      <t>ニンズ</t>
    </rPh>
    <phoneticPr fontId="2"/>
  </si>
  <si>
    <t>演奏利用明細</t>
    <rPh sb="0" eb="4">
      <t>エンソ</t>
    </rPh>
    <rPh sb="4" eb="6">
      <t>メイサ</t>
    </rPh>
    <phoneticPr fontId="2"/>
  </si>
  <si>
    <t>録音利用明細</t>
    <rPh sb="0" eb="2">
      <t>ロクオn</t>
    </rPh>
    <rPh sb="2" eb="4">
      <t>リヨ</t>
    </rPh>
    <rPh sb="4" eb="6">
      <t>メイサ</t>
    </rPh>
    <phoneticPr fontId="2"/>
  </si>
  <si>
    <t>誓約書</t>
    <rPh sb="0" eb="3">
      <t>セイヤk</t>
    </rPh>
    <phoneticPr fontId="2"/>
  </si>
  <si>
    <t>名簿</t>
    <rPh sb="0" eb="2">
      <t>メイb</t>
    </rPh>
    <phoneticPr fontId="2"/>
  </si>
  <si>
    <t>携帯</t>
    <rPh sb="0" eb="2">
      <t>ケイタ</t>
    </rPh>
    <phoneticPr fontId="2"/>
  </si>
  <si>
    <t>担当者名 又は 代表者名</t>
    <rPh sb="0" eb="3">
      <t>たんとうしゃ</t>
    </rPh>
    <rPh sb="3" eb="4">
      <t>めい</t>
    </rPh>
    <rPh sb="5" eb="6">
      <t>または</t>
    </rPh>
    <rPh sb="8" eb="11">
      <t>だいひょうしゃ</t>
    </rPh>
    <rPh sb="11" eb="12">
      <t>めい</t>
    </rPh>
    <phoneticPr fontId="2" type="Hiragana"/>
  </si>
  <si>
    <t>イン九州　電子楽器</t>
    <rPh sb="5" eb="9">
      <t>デンシg</t>
    </rPh>
    <phoneticPr fontId="2"/>
  </si>
  <si>
    <t>許諾</t>
    <rPh sb="0" eb="2">
      <t>キョダk</t>
    </rPh>
    <phoneticPr fontId="2"/>
  </si>
  <si>
    <t>← 団体代表者メールもしくは担当者メール</t>
    <rPh sb="6" eb="7">
      <t>sh</t>
    </rPh>
    <phoneticPr fontId="2"/>
  </si>
  <si>
    <t>Ⓗ-2演奏利用明細書【単曲】(印刷)</t>
    <rPh sb="11" eb="13">
      <t>t</t>
    </rPh>
    <phoneticPr fontId="2"/>
  </si>
  <si>
    <t>おおよその時間を選択</t>
    <rPh sb="8" eb="10">
      <t>センタk</t>
    </rPh>
    <phoneticPr fontId="2"/>
  </si>
  <si>
    <t>参加大会</t>
    <rPh sb="0" eb="2">
      <t>サンカ</t>
    </rPh>
    <rPh sb="2" eb="4">
      <t>タイカ</t>
    </rPh>
    <phoneticPr fontId="2"/>
  </si>
  <si>
    <t>（同時開催の大会に複数の部門に参加される場合は、参加部門ごとに提出して下さい。）</t>
    <rPh sb="1" eb="5">
      <t>ドウj</t>
    </rPh>
    <rPh sb="6" eb="8">
      <t>タイカ</t>
    </rPh>
    <rPh sb="9" eb="11">
      <t>フクス</t>
    </rPh>
    <rPh sb="12" eb="14">
      <t>ブモn</t>
    </rPh>
    <rPh sb="15" eb="17">
      <t>サンk</t>
    </rPh>
    <rPh sb="20" eb="22">
      <t>バア</t>
    </rPh>
    <rPh sb="24" eb="28">
      <t>サンk</t>
    </rPh>
    <rPh sb="31" eb="33">
      <t>テイシュt</t>
    </rPh>
    <rPh sb="35" eb="36">
      <t>クダサ</t>
    </rPh>
    <phoneticPr fontId="2"/>
  </si>
  <si>
    <t>編成</t>
    <rPh sb="0" eb="2">
      <t>ヘンセ</t>
    </rPh>
    <phoneticPr fontId="2"/>
  </si>
  <si>
    <t>※【参加申込入力シート】より反映されます。</t>
    <rPh sb="2" eb="4">
      <t>サンカ</t>
    </rPh>
    <rPh sb="4" eb="6">
      <t>モウシコミ</t>
    </rPh>
    <rPh sb="6" eb="8">
      <t>ニュウリョク</t>
    </rPh>
    <rPh sb="14" eb="16">
      <t>ハンエイ</t>
    </rPh>
    <phoneticPr fontId="2"/>
  </si>
  <si>
    <t>※リストから選択して下さい</t>
    <phoneticPr fontId="2"/>
  </si>
  <si>
    <r>
      <t xml:space="preserve">学校・団体名
</t>
    </r>
    <r>
      <rPr>
        <sz val="9"/>
        <rFont val="ＭＳ ゴシック"/>
        <family val="3"/>
        <charset val="128"/>
      </rPr>
      <t>（正式登録名称）</t>
    </r>
    <rPh sb="0" eb="1">
      <t>ガク</t>
    </rPh>
    <rPh sb="1" eb="2">
      <t>コウ</t>
    </rPh>
    <rPh sb="3" eb="5">
      <t>ダンタイ</t>
    </rPh>
    <rPh sb="5" eb="6">
      <t>メイ</t>
    </rPh>
    <rPh sb="8" eb="10">
      <t>セイシキ</t>
    </rPh>
    <rPh sb="10" eb="12">
      <t>トウロk</t>
    </rPh>
    <rPh sb="12" eb="14">
      <t>メイショウ</t>
    </rPh>
    <phoneticPr fontId="2"/>
  </si>
  <si>
    <t>事務局郵便番号</t>
    <rPh sb="0" eb="3">
      <t>ジムキョク</t>
    </rPh>
    <rPh sb="3" eb="7">
      <t>ユウビンバンゴウ</t>
    </rPh>
    <phoneticPr fontId="2"/>
  </si>
  <si>
    <t>事務局宛先</t>
    <rPh sb="0" eb="3">
      <t>ジムキョク</t>
    </rPh>
    <rPh sb="3" eb="5">
      <t>アテサキ</t>
    </rPh>
    <phoneticPr fontId="2"/>
  </si>
  <si>
    <t>事務局名称</t>
    <rPh sb="0" eb="3">
      <t>ジムキョク</t>
    </rPh>
    <rPh sb="3" eb="5">
      <t>メイショウ</t>
    </rPh>
    <phoneticPr fontId="2"/>
  </si>
  <si>
    <t>小島　浩毅（九州協会事務局長）</t>
    <phoneticPr fontId="2"/>
  </si>
  <si>
    <t>事務局連絡先（TEL）</t>
    <rPh sb="0" eb="3">
      <t>ジムキョク</t>
    </rPh>
    <rPh sb="3" eb="6">
      <t>レンラクサキ</t>
    </rPh>
    <phoneticPr fontId="2"/>
  </si>
  <si>
    <t>事務局連絡先（FAX）</t>
    <rPh sb="0" eb="3">
      <t>ジムキョク</t>
    </rPh>
    <rPh sb="3" eb="6">
      <t>レンラクサキ</t>
    </rPh>
    <phoneticPr fontId="2"/>
  </si>
  <si>
    <t>０８０－１７７２－４９２８（事務局長携帯）</t>
    <rPh sb="14" eb="17">
      <t>ジムキョク</t>
    </rPh>
    <rPh sb="18" eb="20">
      <t>ケイタイ</t>
    </rPh>
    <phoneticPr fontId="2"/>
  </si>
  <si>
    <t>事務局住所①</t>
    <rPh sb="0" eb="3">
      <t>ジムキョク</t>
    </rPh>
    <rPh sb="3" eb="5">
      <t>ジュウショ</t>
    </rPh>
    <phoneticPr fontId="2"/>
  </si>
  <si>
    <t>事務局住所②</t>
    <rPh sb="0" eb="3">
      <t>ジムキョク</t>
    </rPh>
    <rPh sb="3" eb="5">
      <t>ジュウショ</t>
    </rPh>
    <phoneticPr fontId="2"/>
  </si>
  <si>
    <t>事務局連作先（E-MAIL）</t>
    <rPh sb="0" eb="3">
      <t>ジムキョク</t>
    </rPh>
    <rPh sb="3" eb="6">
      <t>レンサクサキ</t>
    </rPh>
    <phoneticPr fontId="2"/>
  </si>
  <si>
    <t>jmba_kyushu@yahoo.co.jp</t>
    <phoneticPr fontId="2"/>
  </si>
  <si>
    <t>〒813-0042</t>
    <phoneticPr fontId="2"/>
  </si>
  <si>
    <t>福岡県福岡市東区舞松原3丁目1-15-103</t>
    <phoneticPr fontId="2"/>
  </si>
  <si>
    <t>０９２－７１９－１７７４</t>
    <phoneticPr fontId="2"/>
  </si>
  <si>
    <t>-</t>
    <phoneticPr fontId="2"/>
  </si>
  <si>
    <t>※選択</t>
    <phoneticPr fontId="2"/>
  </si>
  <si>
    <t>個人参加費</t>
    <rPh sb="0" eb="5">
      <t>コジンサンカヒ</t>
    </rPh>
    <phoneticPr fontId="2"/>
  </si>
  <si>
    <t>プログラム料金</t>
    <rPh sb="5" eb="7">
      <t>リョウキン</t>
    </rPh>
    <phoneticPr fontId="2"/>
  </si>
  <si>
    <t>登録引率者数（最大）</t>
    <rPh sb="0" eb="2">
      <t>トウロク</t>
    </rPh>
    <rPh sb="2" eb="5">
      <t>インソツシャ</t>
    </rPh>
    <rPh sb="5" eb="6">
      <t>スウ</t>
    </rPh>
    <rPh sb="7" eb="9">
      <t>サイダイ</t>
    </rPh>
    <phoneticPr fontId="2"/>
  </si>
  <si>
    <t>【一般券】</t>
    <rPh sb="1" eb="3">
      <t>イッパン</t>
    </rPh>
    <rPh sb="3" eb="4">
      <t>ケン</t>
    </rPh>
    <phoneticPr fontId="2"/>
  </si>
  <si>
    <t>【小学生券】</t>
    <rPh sb="1" eb="4">
      <t>ショウガクセイ</t>
    </rPh>
    <rPh sb="4" eb="5">
      <t>ケン</t>
    </rPh>
    <phoneticPr fontId="2"/>
  </si>
  <si>
    <t>※入場券について</t>
    <rPh sb="1" eb="4">
      <t>ニュウジョウケン</t>
    </rPh>
    <phoneticPr fontId="2"/>
  </si>
  <si>
    <t>　客席数には限りがあり、希望枚数すべてが割り当てられない場合もありますのでご了承ください。</t>
    <phoneticPr fontId="2"/>
  </si>
  <si>
    <t>入場料（一般券）</t>
    <rPh sb="0" eb="3">
      <t>ニュウジョウリョウ</t>
    </rPh>
    <rPh sb="4" eb="6">
      <t>イッパン</t>
    </rPh>
    <rPh sb="6" eb="7">
      <t>ケン</t>
    </rPh>
    <phoneticPr fontId="2"/>
  </si>
  <si>
    <t>入場料（小学生券）</t>
    <rPh sb="0" eb="3">
      <t>ニュウジョウリョウ</t>
    </rPh>
    <rPh sb="4" eb="7">
      <t>ショウガクセイ</t>
    </rPh>
    <rPh sb="7" eb="8">
      <t>ケン</t>
    </rPh>
    <phoneticPr fontId="2"/>
  </si>
  <si>
    <t>本大会プログラム　団体名・指揮者名・出演者名の記載について</t>
  </si>
  <si>
    <t>テレビ局や新聞社等による団体取材による映り込みについて</t>
  </si>
  <si>
    <t>台数</t>
    <rPh sb="0" eb="2">
      <t>ダイスウ</t>
    </rPh>
    <phoneticPr fontId="2"/>
  </si>
  <si>
    <t>①</t>
    <phoneticPr fontId="2"/>
  </si>
  <si>
    <t>②</t>
    <phoneticPr fontId="2"/>
  </si>
  <si>
    <t>③</t>
    <phoneticPr fontId="2"/>
  </si>
  <si>
    <t>参加者輸送車両</t>
    <rPh sb="0" eb="3">
      <t>サンカシャ</t>
    </rPh>
    <rPh sb="3" eb="5">
      <t>ユソウ</t>
    </rPh>
    <rPh sb="5" eb="7">
      <t>シャリョウ</t>
    </rPh>
    <phoneticPr fontId="2"/>
  </si>
  <si>
    <t>楽器輸送車両</t>
    <rPh sb="0" eb="2">
      <t>ガッキ</t>
    </rPh>
    <rPh sb="2" eb="4">
      <t>ユソウ</t>
    </rPh>
    <rPh sb="4" eb="6">
      <t>シャリョウ</t>
    </rPh>
    <phoneticPr fontId="2"/>
  </si>
  <si>
    <t>■車両通行申請</t>
    <rPh sb="1" eb="3">
      <t>シャリョウ</t>
    </rPh>
    <rPh sb="3" eb="5">
      <t>ツウコウ</t>
    </rPh>
    <rPh sb="5" eb="7">
      <t>シンセイ</t>
    </rPh>
    <phoneticPr fontId="2"/>
  </si>
  <si>
    <t>車　　種</t>
    <rPh sb="0" eb="1">
      <t>クルマ</t>
    </rPh>
    <rPh sb="3" eb="4">
      <t>シュ</t>
    </rPh>
    <phoneticPr fontId="2"/>
  </si>
  <si>
    <t>※車両通行申請について</t>
    <rPh sb="1" eb="3">
      <t>シャリョウ</t>
    </rPh>
    <rPh sb="3" eb="7">
      <t>ツウコウシンセイ</t>
    </rPh>
    <phoneticPr fontId="2"/>
  </si>
  <si>
    <t>　大会当日に乗り入れる車両について駐車券を発行いたします。</t>
    <rPh sb="1" eb="5">
      <t>タイカイトウジツ</t>
    </rPh>
    <rPh sb="6" eb="7">
      <t>ノ</t>
    </rPh>
    <rPh sb="8" eb="9">
      <t>イ</t>
    </rPh>
    <rPh sb="11" eb="13">
      <t>シャリョウ</t>
    </rPh>
    <rPh sb="17" eb="20">
      <t>チュウシャケン</t>
    </rPh>
    <rPh sb="21" eb="23">
      <t>ハッコウ</t>
    </rPh>
    <phoneticPr fontId="2"/>
  </si>
  <si>
    <r>
      <t>　必要分となる</t>
    </r>
    <r>
      <rPr>
        <b/>
        <u/>
        <sz val="10"/>
        <color rgb="FFFF0000"/>
        <rFont val="HG丸ｺﾞｼｯｸM-PRO"/>
        <family val="3"/>
        <charset val="128"/>
      </rPr>
      <t>大会の出場者</t>
    </r>
    <r>
      <rPr>
        <sz val="10"/>
        <color rgb="FFFF0000"/>
        <rFont val="HG丸ｺﾞｼｯｸM-PRO"/>
        <family val="3"/>
        <charset val="128"/>
      </rPr>
      <t>ならびに</t>
    </r>
    <r>
      <rPr>
        <b/>
        <u/>
        <sz val="10"/>
        <color rgb="FFFF0000"/>
        <rFont val="HG丸ｺﾞｼｯｸM-PRO"/>
        <family val="3"/>
        <charset val="128"/>
      </rPr>
      <t>楽器・器物等</t>
    </r>
    <r>
      <rPr>
        <sz val="10"/>
        <color rgb="FFFF0000"/>
        <rFont val="HG丸ｺﾞｼｯｸM-PRO"/>
        <family val="3"/>
        <charset val="128"/>
      </rPr>
      <t>の輸送車種と台数を入力してください。</t>
    </r>
    <rPh sb="1" eb="4">
      <t>ヒツヨウブン</t>
    </rPh>
    <rPh sb="7" eb="9">
      <t>タイカイ</t>
    </rPh>
    <rPh sb="10" eb="13">
      <t>シュツジョウシャ</t>
    </rPh>
    <rPh sb="17" eb="19">
      <t>ガッキ</t>
    </rPh>
    <rPh sb="20" eb="22">
      <t>キブツ</t>
    </rPh>
    <rPh sb="22" eb="23">
      <t>トウ</t>
    </rPh>
    <rPh sb="24" eb="26">
      <t>ユソウ</t>
    </rPh>
    <rPh sb="26" eb="28">
      <t>シャシュ</t>
    </rPh>
    <rPh sb="29" eb="31">
      <t>ダイスウ</t>
    </rPh>
    <rPh sb="32" eb="34">
      <t>ニュウリョク</t>
    </rPh>
    <phoneticPr fontId="2"/>
  </si>
  <si>
    <t>※自団体にTV局、新聞社による取材等が同行される場合は、同行社名、人数、目的（掲載内容等）を</t>
    <phoneticPr fontId="2"/>
  </si>
  <si>
    <t>　明記した書類も併せて九州協会へ提出してください。</t>
    <phoneticPr fontId="2"/>
  </si>
  <si>
    <t>本大会における当団体の協会広報（ホームページ、公式ＳＮＳ等）での公開および協会指定業者による写真撮影・映像収録・販売について</t>
    <rPh sb="11" eb="13">
      <t>キョウカイ</t>
    </rPh>
    <rPh sb="13" eb="15">
      <t>コウホウ</t>
    </rPh>
    <rPh sb="23" eb="25">
      <t>コウシキ</t>
    </rPh>
    <rPh sb="28" eb="29">
      <t>トウ</t>
    </rPh>
    <rPh sb="32" eb="34">
      <t>コウカイ</t>
    </rPh>
    <rPh sb="37" eb="39">
      <t>キョウカイ</t>
    </rPh>
    <rPh sb="41" eb="43">
      <t>ギョウシャ</t>
    </rPh>
    <rPh sb="51" eb="53">
      <t>エイゾウ</t>
    </rPh>
    <phoneticPr fontId="2"/>
  </si>
  <si>
    <t>どちらも承諾します</t>
    <rPh sb="4" eb="6">
      <t>ショウダク</t>
    </rPh>
    <phoneticPr fontId="2"/>
  </si>
  <si>
    <t>協会広報のみ承諾します</t>
    <rPh sb="0" eb="2">
      <t>キョウカイ</t>
    </rPh>
    <rPh sb="2" eb="4">
      <t>コウホウ</t>
    </rPh>
    <rPh sb="6" eb="8">
      <t>ショウダク</t>
    </rPh>
    <phoneticPr fontId="2"/>
  </si>
  <si>
    <t>指定業者のみ承諾します</t>
    <rPh sb="0" eb="4">
      <t>シテイギョウシャ</t>
    </rPh>
    <rPh sb="6" eb="8">
      <t>ショウダク</t>
    </rPh>
    <phoneticPr fontId="2"/>
  </si>
  <si>
    <t>承諾しません</t>
    <rPh sb="0" eb="2">
      <t>ショウダク</t>
    </rPh>
    <phoneticPr fontId="2"/>
  </si>
  <si>
    <t>（フリガナ）</t>
    <phoneticPr fontId="2"/>
  </si>
  <si>
    <t>登録メンバー数</t>
    <rPh sb="0" eb="2">
      <t>トウロク</t>
    </rPh>
    <rPh sb="6" eb="7">
      <t>スウ</t>
    </rPh>
    <phoneticPr fontId="2"/>
  </si>
  <si>
    <t>登録メンバー参加費</t>
    <rPh sb="0" eb="2">
      <t>トウロク</t>
    </rPh>
    <rPh sb="6" eb="9">
      <t>サンカヒ</t>
    </rPh>
    <phoneticPr fontId="2"/>
  </si>
  <si>
    <t>※リストより選択</t>
    <rPh sb="6" eb="8">
      <t>センタク</t>
    </rPh>
    <phoneticPr fontId="2"/>
  </si>
  <si>
    <t>名</t>
    <rPh sb="0" eb="1">
      <t>メイ</t>
    </rPh>
    <phoneticPr fontId="2"/>
  </si>
  <si>
    <t>円</t>
    <rPh sb="0" eb="1">
      <t>エン</t>
    </rPh>
    <phoneticPr fontId="2"/>
  </si>
  <si>
    <r>
      <t>※今後協会からの大会の連絡を受け取ることが可能な</t>
    </r>
    <r>
      <rPr>
        <b/>
        <u/>
        <sz val="10"/>
        <rFont val="HG丸ｺﾞｼｯｸM-PRO"/>
        <family val="3"/>
        <charset val="128"/>
      </rPr>
      <t>担当者のメールアドレス</t>
    </r>
    <r>
      <rPr>
        <sz val="10"/>
        <rFont val="HG丸ｺﾞｼｯｸM-PRO"/>
        <family val="3"/>
        <charset val="128"/>
      </rPr>
      <t>を入力して下さい。</t>
    </r>
    <rPh sb="1" eb="3">
      <t>コンg</t>
    </rPh>
    <rPh sb="3" eb="5">
      <t>キョ</t>
    </rPh>
    <rPh sb="8" eb="10">
      <t>タイカ</t>
    </rPh>
    <rPh sb="11" eb="13">
      <t>レンラk</t>
    </rPh>
    <rPh sb="14" eb="15">
      <t>ウk</t>
    </rPh>
    <rPh sb="21" eb="23">
      <t>カノ</t>
    </rPh>
    <rPh sb="36" eb="38">
      <t>ニュウry</t>
    </rPh>
    <rPh sb="40" eb="41">
      <t>クダサ</t>
    </rPh>
    <phoneticPr fontId="2"/>
  </si>
  <si>
    <t>理事長名</t>
    <rPh sb="0" eb="3">
      <t>リジチョウ</t>
    </rPh>
    <rPh sb="3" eb="4">
      <t>メイ</t>
    </rPh>
    <phoneticPr fontId="2"/>
  </si>
  <si>
    <t>徳永　義昭</t>
    <rPh sb="0" eb="2">
      <t>トクナガ</t>
    </rPh>
    <rPh sb="3" eb="5">
      <t>ヨシアキ</t>
    </rPh>
    <phoneticPr fontId="2"/>
  </si>
  <si>
    <t>本大会における当団体の協会広報（ホームページ、公式ＳＮＳ等）での公開および協会指定業者による写真撮影・映像収録・販売について</t>
    <phoneticPr fontId="2"/>
  </si>
  <si>
    <t>枚</t>
    <rPh sb="0" eb="1">
      <t>マイ</t>
    </rPh>
    <phoneticPr fontId="2"/>
  </si>
  <si>
    <t>入場券希望枚数</t>
    <rPh sb="0" eb="3">
      <t>ニュウジョウケン</t>
    </rPh>
    <rPh sb="3" eb="5">
      <t>キボウ</t>
    </rPh>
    <rPh sb="5" eb="7">
      <t>マイスウ</t>
    </rPh>
    <phoneticPr fontId="2"/>
  </si>
  <si>
    <t>【一般券】</t>
    <rPh sb="3" eb="4">
      <t>ケn</t>
    </rPh>
    <phoneticPr fontId="2"/>
  </si>
  <si>
    <t>【小学生券】</t>
    <rPh sb="1" eb="4">
      <t>ショウガクセイ</t>
    </rPh>
    <rPh sb="4" eb="5">
      <t>ケn</t>
    </rPh>
    <phoneticPr fontId="2"/>
  </si>
  <si>
    <t>車両申請</t>
    <rPh sb="0" eb="4">
      <t>シャリョウシンセイ</t>
    </rPh>
    <phoneticPr fontId="2"/>
  </si>
  <si>
    <t>登録メンバー
輸送車両</t>
    <rPh sb="0" eb="2">
      <t>トウロク</t>
    </rPh>
    <rPh sb="7" eb="9">
      <t>ユソウ</t>
    </rPh>
    <rPh sb="9" eb="11">
      <t>シャリョウ</t>
    </rPh>
    <phoneticPr fontId="2"/>
  </si>
  <si>
    <t>楽器・器物等
輸送車両</t>
    <rPh sb="0" eb="2">
      <t>ガッキ</t>
    </rPh>
    <rPh sb="3" eb="5">
      <t>キブツ</t>
    </rPh>
    <rPh sb="5" eb="6">
      <t>トウ</t>
    </rPh>
    <rPh sb="7" eb="11">
      <t>ユソウシャリョウ</t>
    </rPh>
    <phoneticPr fontId="2"/>
  </si>
  <si>
    <t>入場券希望
（一般）</t>
    <rPh sb="0" eb="3">
      <t>ニュウジョウケン</t>
    </rPh>
    <rPh sb="3" eb="5">
      <t>キボウ</t>
    </rPh>
    <rPh sb="7" eb="9">
      <t>イッパン</t>
    </rPh>
    <phoneticPr fontId="2"/>
  </si>
  <si>
    <t>入場券希望
（小学生）</t>
    <rPh sb="0" eb="3">
      <t>ニュウジョウケン</t>
    </rPh>
    <rPh sb="3" eb="5">
      <t>キボウ</t>
    </rPh>
    <rPh sb="7" eb="10">
      <t>ショウガクセイ</t>
    </rPh>
    <phoneticPr fontId="2"/>
  </si>
  <si>
    <t>登録メンバー
輸送車両①</t>
    <rPh sb="0" eb="2">
      <t>トウロク</t>
    </rPh>
    <rPh sb="7" eb="9">
      <t>ユソウ</t>
    </rPh>
    <rPh sb="9" eb="11">
      <t>シャリョウ</t>
    </rPh>
    <phoneticPr fontId="2"/>
  </si>
  <si>
    <t>台数①</t>
    <rPh sb="0" eb="2">
      <t>ダイス</t>
    </rPh>
    <phoneticPr fontId="2"/>
  </si>
  <si>
    <t>登録メンバー
輸送車両②</t>
    <rPh sb="0" eb="2">
      <t>トウロク</t>
    </rPh>
    <rPh sb="7" eb="9">
      <t>ユソウ</t>
    </rPh>
    <rPh sb="9" eb="11">
      <t>シャリョウ</t>
    </rPh>
    <phoneticPr fontId="2"/>
  </si>
  <si>
    <t>台数②</t>
    <rPh sb="0" eb="2">
      <t>ダイス</t>
    </rPh>
    <phoneticPr fontId="2"/>
  </si>
  <si>
    <t>登録メンバー
輸送車両③</t>
    <rPh sb="0" eb="2">
      <t>トウロク</t>
    </rPh>
    <rPh sb="7" eb="9">
      <t>ユソウ</t>
    </rPh>
    <rPh sb="9" eb="11">
      <t>シャリョウ</t>
    </rPh>
    <phoneticPr fontId="2"/>
  </si>
  <si>
    <t>台数③</t>
    <rPh sb="0" eb="2">
      <t>ダイス</t>
    </rPh>
    <phoneticPr fontId="2"/>
  </si>
  <si>
    <t>台数 (1)</t>
    <rPh sb="0" eb="2">
      <t>ダイス</t>
    </rPh>
    <phoneticPr fontId="2"/>
  </si>
  <si>
    <t>楽器・器物等
輸送車両 (1)</t>
    <rPh sb="0" eb="2">
      <t>ガッキ</t>
    </rPh>
    <rPh sb="3" eb="5">
      <t>キブツ</t>
    </rPh>
    <rPh sb="5" eb="6">
      <t>トウ</t>
    </rPh>
    <rPh sb="7" eb="11">
      <t>ユソウシャリョウ</t>
    </rPh>
    <phoneticPr fontId="2"/>
  </si>
  <si>
    <t>楽器・器物等
輸送車両 (2)</t>
    <rPh sb="0" eb="2">
      <t>ガッキ</t>
    </rPh>
    <rPh sb="3" eb="5">
      <t>キブツ</t>
    </rPh>
    <rPh sb="5" eb="6">
      <t>トウ</t>
    </rPh>
    <rPh sb="7" eb="11">
      <t>ユソウシャリョウ</t>
    </rPh>
    <phoneticPr fontId="2"/>
  </si>
  <si>
    <t>台数 (2)</t>
    <rPh sb="0" eb="2">
      <t>ダイス</t>
    </rPh>
    <phoneticPr fontId="2"/>
  </si>
  <si>
    <t>支　部：</t>
    <rPh sb="0" eb="1">
      <t>シ</t>
    </rPh>
    <rPh sb="2" eb="3">
      <t>ブ</t>
    </rPh>
    <phoneticPr fontId="2"/>
  </si>
  <si>
    <t>（撮影を承諾されない団体は、業者による撮影を行いません。）</t>
    <phoneticPr fontId="2"/>
  </si>
  <si>
    <t>を明記した書類を九州協会へ提出して下さい。（様式はありません。各団体にてご準備下さい。）</t>
    <rPh sb="5" eb="7">
      <t>ショルイ</t>
    </rPh>
    <phoneticPr fontId="2"/>
  </si>
  <si>
    <t>ＳＮＳの掲載、テレビ局や新聞社等による団体取材により、映像等への映り込みが発生する可能性もあります。</t>
    <phoneticPr fontId="2"/>
  </si>
  <si>
    <t>　今大会は写真・ビデオの本協会指定の撮影業者が入ります。また、本協会広報による公式ホームページや公式</t>
    <rPh sb="12" eb="15">
      <t>ホンキョウカイ</t>
    </rPh>
    <rPh sb="15" eb="17">
      <t>シテイ</t>
    </rPh>
    <rPh sb="18" eb="20">
      <t>サツエイ</t>
    </rPh>
    <rPh sb="31" eb="34">
      <t>ホンキョウカイ</t>
    </rPh>
    <rPh sb="34" eb="36">
      <t>コウホウ</t>
    </rPh>
    <rPh sb="39" eb="41">
      <t>コウシキ</t>
    </rPh>
    <phoneticPr fontId="2"/>
  </si>
  <si>
    <t>※選択</t>
  </si>
  <si>
    <t>本大会における当団体の協会広報（ホームページ、公式ＳＮＳ等）での</t>
    <phoneticPr fontId="2"/>
  </si>
  <si>
    <t>公開、および協会指定業者による写真撮影・映像収録・販売について、</t>
    <phoneticPr fontId="2"/>
  </si>
  <si>
    <t>プログラム記載</t>
    <rPh sb="5" eb="7">
      <t>キサイ</t>
    </rPh>
    <phoneticPr fontId="2"/>
  </si>
  <si>
    <t>団体取材</t>
    <rPh sb="0" eb="4">
      <t>ダンタイシュザイ</t>
    </rPh>
    <phoneticPr fontId="2"/>
  </si>
  <si>
    <t>協会広報・業者撮影</t>
    <rPh sb="0" eb="2">
      <t>キョウカイ</t>
    </rPh>
    <rPh sb="2" eb="4">
      <t>コウホウ</t>
    </rPh>
    <rPh sb="5" eb="7">
      <t>ギョウシャ</t>
    </rPh>
    <rPh sb="7" eb="9">
      <t>サツエ</t>
    </rPh>
    <phoneticPr fontId="2"/>
  </si>
  <si>
    <t>賛助</t>
    <rPh sb="0" eb="2">
      <t>サンジョ</t>
    </rPh>
    <phoneticPr fontId="2"/>
  </si>
  <si>
    <t>　前売りは出演団体関係者に向けての販売となります。</t>
    <rPh sb="1" eb="3">
      <t>マエウ</t>
    </rPh>
    <rPh sb="5" eb="9">
      <t>シュツエンダンタイ</t>
    </rPh>
    <rPh sb="9" eb="12">
      <t>カンケイシャ</t>
    </rPh>
    <rPh sb="13" eb="14">
      <t>ム</t>
    </rPh>
    <rPh sb="17" eb="19">
      <t>ハンバイ</t>
    </rPh>
    <phoneticPr fontId="2"/>
  </si>
  <si>
    <t>　当日券も同額で販売します。</t>
    <rPh sb="1" eb="3">
      <t>トウジツ</t>
    </rPh>
    <rPh sb="3" eb="4">
      <t>ケン</t>
    </rPh>
    <rPh sb="5" eb="7">
      <t>ドウガク</t>
    </rPh>
    <rPh sb="8" eb="10">
      <t>ハンバイ</t>
    </rPh>
    <phoneticPr fontId="2"/>
  </si>
  <si>
    <r>
      <t>※参加申込時に振り込みいただく金額です。入場券希望枚数分を</t>
    </r>
    <r>
      <rPr>
        <b/>
        <u/>
        <sz val="10"/>
        <color rgb="FFFF0000"/>
        <rFont val="ＭＳ ゴシック"/>
        <family val="3"/>
        <charset val="128"/>
      </rPr>
      <t>含めないで</t>
    </r>
    <r>
      <rPr>
        <b/>
        <sz val="10"/>
        <color rgb="FFFF0000"/>
        <rFont val="ＭＳ ゴシック"/>
        <family val="3"/>
        <charset val="128"/>
      </rPr>
      <t>入金してください。（入場券の代金は後日お振込みとなります）</t>
    </r>
    <rPh sb="1" eb="3">
      <t>サンカ</t>
    </rPh>
    <rPh sb="3" eb="6">
      <t>モウシコミジ</t>
    </rPh>
    <rPh sb="7" eb="8">
      <t>フ</t>
    </rPh>
    <rPh sb="9" eb="10">
      <t>コ</t>
    </rPh>
    <rPh sb="15" eb="17">
      <t>キンガク</t>
    </rPh>
    <rPh sb="20" eb="23">
      <t>ニュウジョウケン</t>
    </rPh>
    <rPh sb="23" eb="25">
      <t>キボウ</t>
    </rPh>
    <rPh sb="25" eb="27">
      <t>マイスウ</t>
    </rPh>
    <rPh sb="27" eb="28">
      <t>ブン</t>
    </rPh>
    <rPh sb="29" eb="30">
      <t>フク</t>
    </rPh>
    <rPh sb="34" eb="36">
      <t>ニュウキン</t>
    </rPh>
    <rPh sb="44" eb="47">
      <t>ニュウジョウケン</t>
    </rPh>
    <rPh sb="48" eb="49">
      <t>ダイ</t>
    </rPh>
    <rPh sb="49" eb="50">
      <t>キン</t>
    </rPh>
    <rPh sb="51" eb="53">
      <t>ゴジツ</t>
    </rPh>
    <rPh sb="54" eb="56">
      <t>フリコ</t>
    </rPh>
    <phoneticPr fontId="2"/>
  </si>
  <si>
    <t>　（入場券を預けて販売していただく形式。残券は大会当日に返却し、大会後に代金を振込。）</t>
    <rPh sb="2" eb="5">
      <t>ニュウジョウケン</t>
    </rPh>
    <rPh sb="6" eb="7">
      <t>アズ</t>
    </rPh>
    <rPh sb="9" eb="11">
      <t>ハンバイ</t>
    </rPh>
    <rPh sb="17" eb="19">
      <t>ケイシキ</t>
    </rPh>
    <rPh sb="20" eb="21">
      <t>ノコ</t>
    </rPh>
    <rPh sb="21" eb="22">
      <t>ケン</t>
    </rPh>
    <rPh sb="23" eb="25">
      <t>タイカイ</t>
    </rPh>
    <rPh sb="25" eb="27">
      <t>トウジツ</t>
    </rPh>
    <rPh sb="28" eb="30">
      <t>ヘンキャク</t>
    </rPh>
    <rPh sb="32" eb="35">
      <t>タイカイゴ</t>
    </rPh>
    <rPh sb="36" eb="38">
      <t>ダイキン</t>
    </rPh>
    <rPh sb="39" eb="41">
      <t>フリコミ</t>
    </rPh>
    <phoneticPr fontId="2"/>
  </si>
  <si>
    <t>② 小学生の部</t>
    <phoneticPr fontId="2"/>
  </si>
  <si>
    <t>③ 中学生の部</t>
    <phoneticPr fontId="2"/>
  </si>
  <si>
    <t>④ 高等学校の部</t>
    <phoneticPr fontId="2"/>
  </si>
  <si>
    <t>⑤ 一般の部</t>
    <phoneticPr fontId="2"/>
  </si>
  <si>
    <t>① 幼保の部</t>
    <rPh sb="2" eb="4">
      <t>ヨウホ</t>
    </rPh>
    <phoneticPr fontId="2"/>
  </si>
  <si>
    <t>・電源を使用する楽器・機材等</t>
    <rPh sb="1" eb="3">
      <t>デンゲン</t>
    </rPh>
    <rPh sb="4" eb="6">
      <t>シヨウ</t>
    </rPh>
    <rPh sb="8" eb="10">
      <t>ガッキ</t>
    </rPh>
    <rPh sb="11" eb="13">
      <t>キザイ</t>
    </rPh>
    <rPh sb="13" eb="14">
      <t>トウ</t>
    </rPh>
    <phoneticPr fontId="2"/>
  </si>
  <si>
    <r>
      <t>　</t>
    </r>
    <r>
      <rPr>
        <b/>
        <u/>
        <sz val="10"/>
        <color rgb="FFFF0000"/>
        <rFont val="HG丸ｺﾞｼｯｸM-PRO"/>
        <family val="3"/>
        <charset val="128"/>
      </rPr>
      <t>駐車券が無いと駐車はできません</t>
    </r>
    <r>
      <rPr>
        <sz val="10"/>
        <color rgb="FFFF0000"/>
        <rFont val="HG丸ｺﾞｼｯｸM-PRO"/>
        <family val="3"/>
        <charset val="128"/>
      </rPr>
      <t>。　また、</t>
    </r>
    <r>
      <rPr>
        <b/>
        <u/>
        <sz val="10"/>
        <color rgb="FFFF0000"/>
        <rFont val="HG丸ｺﾞｼｯｸM-PRO"/>
        <family val="3"/>
        <charset val="128"/>
      </rPr>
      <t>観覧のための保護者等の駐車券の申請もできません</t>
    </r>
    <r>
      <rPr>
        <sz val="10"/>
        <color rgb="FFFF0000"/>
        <rFont val="HG丸ｺﾞｼｯｸM-PRO"/>
        <family val="3"/>
        <charset val="128"/>
      </rPr>
      <t>。</t>
    </r>
    <rPh sb="1" eb="4">
      <t>チュウシャケン</t>
    </rPh>
    <rPh sb="5" eb="6">
      <t>ナ</t>
    </rPh>
    <rPh sb="8" eb="10">
      <t>チュウシャ</t>
    </rPh>
    <phoneticPr fontId="2"/>
  </si>
  <si>
    <t>【ソロ部門】</t>
    <rPh sb="3" eb="5">
      <t>ブモン</t>
    </rPh>
    <phoneticPr fontId="2"/>
  </si>
  <si>
    <t>次に　3.【出場メンバー確認リスト】　を確認してください。</t>
    <rPh sb="0" eb="1">
      <t>ツギ</t>
    </rPh>
    <rPh sb="6" eb="8">
      <t>シュツジョウ</t>
    </rPh>
    <rPh sb="12" eb="14">
      <t>カクニン</t>
    </rPh>
    <rPh sb="20" eb="22">
      <t>カクニン</t>
    </rPh>
    <phoneticPr fontId="2"/>
  </si>
  <si>
    <t>CD番号</t>
    <phoneticPr fontId="2"/>
  </si>
  <si>
    <t>トラックNo</t>
    <phoneticPr fontId="2"/>
  </si>
  <si>
    <t>アルバム名</t>
    <phoneticPr fontId="2"/>
  </si>
  <si>
    <t>音源利用の場合</t>
    <rPh sb="0" eb="2">
      <t>オンゲン</t>
    </rPh>
    <rPh sb="2" eb="4">
      <t>リヨウ</t>
    </rPh>
    <rPh sb="5" eb="7">
      <t>バアイ</t>
    </rPh>
    <phoneticPr fontId="2"/>
  </si>
  <si>
    <t>音源利用の場合はCD出版社、レーベルを記入</t>
    <rPh sb="0" eb="4">
      <t>オンゲn</t>
    </rPh>
    <rPh sb="5" eb="7">
      <t>バア</t>
    </rPh>
    <rPh sb="10" eb="13">
      <t>シュッパn</t>
    </rPh>
    <rPh sb="19" eb="21">
      <t>キニュ</t>
    </rPh>
    <phoneticPr fontId="2"/>
  </si>
  <si>
    <t>出版社</t>
    <rPh sb="0" eb="3">
      <t>シュッパンシャ</t>
    </rPh>
    <phoneticPr fontId="2"/>
  </si>
  <si>
    <t>編曲者</t>
    <rPh sb="0" eb="3">
      <t>ヘンキョクシャ</t>
    </rPh>
    <phoneticPr fontId="2"/>
  </si>
  <si>
    <t>作曲者</t>
    <rPh sb="0" eb="3">
      <t>サッキョクシャ</t>
    </rPh>
    <phoneticPr fontId="2"/>
  </si>
  <si>
    <t>曲名</t>
    <rPh sb="0" eb="2">
      <t>キョクメイ</t>
    </rPh>
    <phoneticPr fontId="2"/>
  </si>
  <si>
    <t>原語</t>
    <rPh sb="0" eb="2">
      <t>ゲンゴ</t>
    </rPh>
    <phoneticPr fontId="2"/>
  </si>
  <si>
    <t>日本語</t>
    <rPh sb="0" eb="3">
      <t>ニホンゴ</t>
    </rPh>
    <phoneticPr fontId="2"/>
  </si>
  <si>
    <t>曲目</t>
    <rPh sb="0" eb="2">
      <t>キョクモク</t>
    </rPh>
    <phoneticPr fontId="2"/>
  </si>
  <si>
    <t>編成</t>
    <rPh sb="0" eb="2">
      <t>ヘンセイ</t>
    </rPh>
    <phoneticPr fontId="2"/>
  </si>
  <si>
    <t>出場部門</t>
    <rPh sb="0" eb="4">
      <t>シュツジョウブモン</t>
    </rPh>
    <phoneticPr fontId="2"/>
  </si>
  <si>
    <t>氏名（漢字）</t>
    <rPh sb="0" eb="2">
      <t>シメイ</t>
    </rPh>
    <rPh sb="3" eb="5">
      <t>カンジ</t>
    </rPh>
    <phoneticPr fontId="2"/>
  </si>
  <si>
    <t>氏名（ふりがな）</t>
    <rPh sb="0" eb="2">
      <t>シメイ</t>
    </rPh>
    <phoneticPr fontId="2"/>
  </si>
  <si>
    <t>出場者１０</t>
    <rPh sb="0" eb="3">
      <t>シュツジョウシャ</t>
    </rPh>
    <phoneticPr fontId="2"/>
  </si>
  <si>
    <t>出場者９</t>
    <rPh sb="0" eb="3">
      <t>シュツジョウシャ</t>
    </rPh>
    <phoneticPr fontId="2"/>
  </si>
  <si>
    <t>出場者８</t>
    <rPh sb="0" eb="3">
      <t>シュツジョウシャ</t>
    </rPh>
    <phoneticPr fontId="2"/>
  </si>
  <si>
    <t>出場者７</t>
    <rPh sb="0" eb="3">
      <t>シュツジョウシャ</t>
    </rPh>
    <phoneticPr fontId="2"/>
  </si>
  <si>
    <t>出場者６</t>
    <rPh sb="0" eb="3">
      <t>シュツジョウシャ</t>
    </rPh>
    <phoneticPr fontId="2"/>
  </si>
  <si>
    <t>出場者５</t>
    <rPh sb="0" eb="3">
      <t>シュツジョウシャ</t>
    </rPh>
    <phoneticPr fontId="2"/>
  </si>
  <si>
    <t>出場者４</t>
    <rPh sb="0" eb="3">
      <t>シュツジョウシャ</t>
    </rPh>
    <phoneticPr fontId="2"/>
  </si>
  <si>
    <t>出場者３</t>
    <rPh sb="0" eb="3">
      <t>シュツジョウシャ</t>
    </rPh>
    <phoneticPr fontId="2"/>
  </si>
  <si>
    <t>出場者２</t>
    <rPh sb="0" eb="3">
      <t>シュツジョウシャ</t>
    </rPh>
    <phoneticPr fontId="2"/>
  </si>
  <si>
    <t>出場者１</t>
    <rPh sb="0" eb="3">
      <t>シュツジョウシャ</t>
    </rPh>
    <phoneticPr fontId="2"/>
  </si>
  <si>
    <t>パーカッションのスモールアンサンブルの場合は、それぞれに出場者情報を記載し、先頭になっている方にのみ曲目を入力してください。</t>
    <rPh sb="19" eb="21">
      <t>バアイ</t>
    </rPh>
    <rPh sb="28" eb="31">
      <t>シュツジョウシャ</t>
    </rPh>
    <rPh sb="31" eb="33">
      <t>ジョウホウ</t>
    </rPh>
    <rPh sb="34" eb="36">
      <t>キサイ</t>
    </rPh>
    <rPh sb="38" eb="40">
      <t>セントウ</t>
    </rPh>
    <rPh sb="46" eb="47">
      <t>カタ</t>
    </rPh>
    <rPh sb="50" eb="52">
      <t>キョクモク</t>
    </rPh>
    <rPh sb="53" eb="55">
      <t>ニュウリョク</t>
    </rPh>
    <phoneticPr fontId="2"/>
  </si>
  <si>
    <t>※出場者の使用曲は下記に最大10名分まで入力できます。
※10名を超える場合は、お手数ですがファイルを分けてお申し込みください。
※使用曲は可能な限り『日本語』と『原語』の両方で記入してください。</t>
    <rPh sb="1" eb="4">
      <t>シュツジョウシャ</t>
    </rPh>
    <rPh sb="5" eb="8">
      <t>シヨウキョク</t>
    </rPh>
    <rPh sb="9" eb="11">
      <t>カキ</t>
    </rPh>
    <rPh sb="12" eb="14">
      <t>サイダイ</t>
    </rPh>
    <rPh sb="16" eb="17">
      <t>メイ</t>
    </rPh>
    <rPh sb="17" eb="18">
      <t>ブン</t>
    </rPh>
    <rPh sb="20" eb="22">
      <t>ニュウリョク</t>
    </rPh>
    <rPh sb="31" eb="32">
      <t>メイ</t>
    </rPh>
    <rPh sb="33" eb="34">
      <t>コ</t>
    </rPh>
    <rPh sb="36" eb="38">
      <t>バアイ</t>
    </rPh>
    <rPh sb="41" eb="43">
      <t>テスウ</t>
    </rPh>
    <rPh sb="51" eb="52">
      <t>ワ</t>
    </rPh>
    <rPh sb="55" eb="56">
      <t>モウ</t>
    </rPh>
    <rPh sb="57" eb="58">
      <t>コ</t>
    </rPh>
    <rPh sb="66" eb="69">
      <t>シヨウキョク</t>
    </rPh>
    <phoneticPr fontId="2"/>
  </si>
  <si>
    <t>■出場者および音楽著作権申請用　使用曲目の調査について</t>
    <rPh sb="1" eb="4">
      <t>シュツジョウシャ</t>
    </rPh>
    <rPh sb="7" eb="9">
      <t>オンガク</t>
    </rPh>
    <rPh sb="9" eb="12">
      <t>チョサクケン</t>
    </rPh>
    <rPh sb="12" eb="15">
      <t>シンセイヨウ</t>
    </rPh>
    <rPh sb="16" eb="18">
      <t>シヨウ</t>
    </rPh>
    <rPh sb="18" eb="19">
      <t>キョク</t>
    </rPh>
    <rPh sb="19" eb="20">
      <t>モク</t>
    </rPh>
    <rPh sb="21" eb="23">
      <t>チョウサ</t>
    </rPh>
    <phoneticPr fontId="2"/>
  </si>
  <si>
    <t>フリガナ(演目テーマ)</t>
    <rPh sb="5" eb="7">
      <t>エンモク</t>
    </rPh>
    <phoneticPr fontId="2"/>
  </si>
  <si>
    <t>2.【出場者・演奏曲情報入力シート】</t>
    <rPh sb="3" eb="6">
      <t>シュツジョウシャ</t>
    </rPh>
    <rPh sb="7" eb="9">
      <t>エンソウ</t>
    </rPh>
    <rPh sb="9" eb="10">
      <t>キョク</t>
    </rPh>
    <rPh sb="10" eb="12">
      <t>ジョウホウ</t>
    </rPh>
    <rPh sb="12" eb="14">
      <t>ニュウリョク</t>
    </rPh>
    <phoneticPr fontId="2"/>
  </si>
  <si>
    <t>■出場メンバー　　　※2.【出場者・演奏曲情報入力シート】から反映しています。入力漏れがないか、ご確認ください。</t>
    <rPh sb="1" eb="3">
      <t>シュツジョウ</t>
    </rPh>
    <rPh sb="31" eb="33">
      <t>ハンエイ</t>
    </rPh>
    <rPh sb="39" eb="42">
      <t>ニュウリョクモ</t>
    </rPh>
    <rPh sb="49" eb="51">
      <t>カクニン</t>
    </rPh>
    <phoneticPr fontId="2"/>
  </si>
  <si>
    <t>3.【出場メンバー確認リスト】</t>
    <rPh sb="3" eb="5">
      <t>シュツジョウ</t>
    </rPh>
    <rPh sb="9" eb="11">
      <t>カクニン</t>
    </rPh>
    <phoneticPr fontId="2"/>
  </si>
  <si>
    <t>■参加費・団体予約チケットについて</t>
    <rPh sb="1" eb="4">
      <t>サンカヒ</t>
    </rPh>
    <rPh sb="5" eb="7">
      <t>ダンタイ</t>
    </rPh>
    <rPh sb="7" eb="9">
      <t>ヨヤク</t>
    </rPh>
    <phoneticPr fontId="2"/>
  </si>
  <si>
    <t>■参加部門・登録人数について</t>
    <rPh sb="1" eb="3">
      <t>サンカ</t>
    </rPh>
    <rPh sb="3" eb="5">
      <t>ブモン</t>
    </rPh>
    <rPh sb="6" eb="8">
      <t>トウロク</t>
    </rPh>
    <rPh sb="8" eb="10">
      <t>ニンズウ</t>
    </rPh>
    <phoneticPr fontId="2"/>
  </si>
  <si>
    <t>カラーガード</t>
    <phoneticPr fontId="2"/>
  </si>
  <si>
    <t>パーカッション</t>
    <phoneticPr fontId="2"/>
  </si>
  <si>
    <t>2.【出場者・演奏曲情報入力シート】より自動反映します。</t>
    <rPh sb="20" eb="24">
      <t>ジドウハンエイ</t>
    </rPh>
    <phoneticPr fontId="2"/>
  </si>
  <si>
    <t>部門</t>
    <rPh sb="0" eb="2">
      <t>ブモン</t>
    </rPh>
    <phoneticPr fontId="2"/>
  </si>
  <si>
    <t>搬入搬出補助</t>
    <rPh sb="0" eb="2">
      <t>ハンニュウ</t>
    </rPh>
    <rPh sb="2" eb="4">
      <t>ハンシュツ</t>
    </rPh>
    <rPh sb="4" eb="6">
      <t>ホジョ</t>
    </rPh>
    <phoneticPr fontId="2"/>
  </si>
  <si>
    <t>なし</t>
    <phoneticPr fontId="2"/>
  </si>
  <si>
    <t>① カラーガード</t>
    <phoneticPr fontId="2"/>
  </si>
  <si>
    <t>② パーカッション（SD）</t>
    <phoneticPr fontId="2"/>
  </si>
  <si>
    <t>③ パーカッション（TD）</t>
    <phoneticPr fontId="2"/>
  </si>
  <si>
    <t>④ パーカッション（音盤）</t>
    <rPh sb="10" eb="12">
      <t>オンバン</t>
    </rPh>
    <phoneticPr fontId="2"/>
  </si>
  <si>
    <t>⑤ パーカッション（スモールEns-SD）</t>
    <phoneticPr fontId="2"/>
  </si>
  <si>
    <t>⑥ パーカッション（スモールEns-TD）</t>
    <phoneticPr fontId="2"/>
  </si>
  <si>
    <t>⑦ パーカッション（スモールEns-BD）</t>
    <phoneticPr fontId="2"/>
  </si>
  <si>
    <t>⑧ パーカッション（スモールEns-Cym）</t>
    <phoneticPr fontId="2"/>
  </si>
  <si>
    <t>⑨ パーカッション（スモールEns-音盤）</t>
    <rPh sb="18" eb="20">
      <t>オンバン</t>
    </rPh>
    <phoneticPr fontId="2"/>
  </si>
  <si>
    <t>⑩ パーカッション（スモールEns-Mix）</t>
    <phoneticPr fontId="2"/>
  </si>
  <si>
    <t>　九州予選・フェスティバルに出場する団体は、団体用参加申込ファイルにまとめて入力してください（こちらには入力しないでください）。</t>
    <rPh sb="1" eb="5">
      <t>キュウシュウヨセン</t>
    </rPh>
    <rPh sb="14" eb="16">
      <t>シュツジョウ</t>
    </rPh>
    <rPh sb="18" eb="20">
      <t>ダンタイ</t>
    </rPh>
    <rPh sb="22" eb="25">
      <t>ダンタイヨウ</t>
    </rPh>
    <rPh sb="25" eb="27">
      <t>サンカ</t>
    </rPh>
    <rPh sb="27" eb="29">
      <t>モウシコミ</t>
    </rPh>
    <rPh sb="38" eb="40">
      <t>ニュウリョク</t>
    </rPh>
    <rPh sb="52" eb="54">
      <t>ニュウリョク</t>
    </rPh>
    <phoneticPr fontId="2"/>
  </si>
  <si>
    <t>　駐車スペースには限りがあります。なるべく乗り合わせの上、必要以上の台数入力はお控えください。</t>
    <phoneticPr fontId="2"/>
  </si>
  <si>
    <t>-</t>
    <phoneticPr fontId="2"/>
  </si>
  <si>
    <t>フェスティバル
新規参加団体指導者派遣</t>
    <rPh sb="8" eb="14">
      <t>シンk</t>
    </rPh>
    <rPh sb="14" eb="19">
      <t>シド</t>
    </rPh>
    <phoneticPr fontId="2"/>
  </si>
  <si>
    <t>個人参加費（カラーガード）</t>
    <rPh sb="0" eb="2">
      <t>コジン</t>
    </rPh>
    <rPh sb="2" eb="5">
      <t>サンカヒ</t>
    </rPh>
    <phoneticPr fontId="2"/>
  </si>
  <si>
    <t>個人参加費（パーカッション）</t>
    <rPh sb="0" eb="2">
      <t>コジン</t>
    </rPh>
    <rPh sb="2" eb="5">
      <t>サンカヒ</t>
    </rPh>
    <phoneticPr fontId="2"/>
  </si>
  <si>
    <t>年少</t>
    <rPh sb="0" eb="2">
      <t>ネンショウ</t>
    </rPh>
    <phoneticPr fontId="2"/>
  </si>
  <si>
    <t>年中</t>
    <rPh sb="0" eb="2">
      <t>ネンチュウ</t>
    </rPh>
    <phoneticPr fontId="2"/>
  </si>
  <si>
    <t>年長</t>
    <rPh sb="0" eb="2">
      <t>ネンチョウ</t>
    </rPh>
    <phoneticPr fontId="2"/>
  </si>
  <si>
    <t>CG
演技人数</t>
    <rPh sb="3" eb="5">
      <t>エンギ</t>
    </rPh>
    <rPh sb="5" eb="7">
      <t>ニンズウ</t>
    </rPh>
    <phoneticPr fontId="2"/>
  </si>
  <si>
    <t>Per
演技人数</t>
    <rPh sb="4" eb="8">
      <t>エンギニンズウ</t>
    </rPh>
    <phoneticPr fontId="2"/>
  </si>
  <si>
    <t>※不要</t>
    <rPh sb="1" eb="3">
      <t>フヨウ</t>
    </rPh>
    <phoneticPr fontId="2"/>
  </si>
  <si>
    <t>出場者１</t>
    <rPh sb="0" eb="3">
      <t>シュツジョウシャ</t>
    </rPh>
    <phoneticPr fontId="50"/>
  </si>
  <si>
    <t>CD番号</t>
    <rPh sb="2" eb="4">
      <t>バンゴ</t>
    </rPh>
    <phoneticPr fontId="2"/>
  </si>
  <si>
    <t>出場者２</t>
    <rPh sb="0" eb="3">
      <t>シュツジョウシャ</t>
    </rPh>
    <phoneticPr fontId="50"/>
  </si>
  <si>
    <t>出場者３</t>
    <rPh sb="0" eb="3">
      <t>シュツジョウシャ</t>
    </rPh>
    <phoneticPr fontId="50"/>
  </si>
  <si>
    <t>出場者４</t>
    <rPh sb="0" eb="3">
      <t>シュツジョウシャ</t>
    </rPh>
    <phoneticPr fontId="50"/>
  </si>
  <si>
    <t>出場者５</t>
    <rPh sb="0" eb="3">
      <t>シュツジョウシャ</t>
    </rPh>
    <phoneticPr fontId="50"/>
  </si>
  <si>
    <t>出場者６</t>
    <rPh sb="0" eb="3">
      <t>シュツジョウシャ</t>
    </rPh>
    <phoneticPr fontId="50"/>
  </si>
  <si>
    <t>出場者７</t>
    <rPh sb="0" eb="3">
      <t>シュツジョウシャ</t>
    </rPh>
    <phoneticPr fontId="50"/>
  </si>
  <si>
    <t>出場者８</t>
    <rPh sb="0" eb="3">
      <t>シュツジョウシャ</t>
    </rPh>
    <phoneticPr fontId="50"/>
  </si>
  <si>
    <t>出場者９</t>
    <rPh sb="0" eb="3">
      <t>シュツジョウシャ</t>
    </rPh>
    <phoneticPr fontId="50"/>
  </si>
  <si>
    <t>出場者１０</t>
    <rPh sb="0" eb="3">
      <t>シュツジョウシャ</t>
    </rPh>
    <phoneticPr fontId="50"/>
  </si>
  <si>
    <t>は、データを直接入力する箇所です。</t>
    <rPh sb="6" eb="8">
      <t>チョクセツ</t>
    </rPh>
    <rPh sb="8" eb="10">
      <t>ニュウリョク</t>
    </rPh>
    <rPh sb="12" eb="14">
      <t>カショ</t>
    </rPh>
    <phoneticPr fontId="2"/>
  </si>
  <si>
    <r>
      <t>は、</t>
    </r>
    <r>
      <rPr>
        <b/>
        <sz val="12"/>
        <color rgb="FFFF0000"/>
        <rFont val="ＭＳ ゴシック"/>
        <family val="3"/>
        <charset val="128"/>
      </rPr>
      <t>リストより選択</t>
    </r>
    <r>
      <rPr>
        <sz val="12"/>
        <rFont val="ＭＳ ゴシック"/>
        <family val="3"/>
        <charset val="128"/>
      </rPr>
      <t>して入力する箇所です。▼をクリックし、項目を選択して下さい。</t>
    </r>
    <rPh sb="15" eb="17">
      <t>カショ</t>
    </rPh>
    <rPh sb="28" eb="30">
      <t>コウモk</t>
    </rPh>
    <rPh sb="31" eb="33">
      <t>センタk</t>
    </rPh>
    <rPh sb="35" eb="36">
      <t>クダサ</t>
    </rPh>
    <phoneticPr fontId="2"/>
  </si>
  <si>
    <t>あり</t>
    <phoneticPr fontId="2"/>
  </si>
  <si>
    <t>承諾</t>
    <rPh sb="0" eb="2">
      <t>ショウダク</t>
    </rPh>
    <phoneticPr fontId="2"/>
  </si>
  <si>
    <t>■プログラム掲載について</t>
  </si>
  <si>
    <t>・プログラムに構成メンバーの氏名を掲載します。</t>
  </si>
  <si>
    <t>・プログラムに個人名を掲載することについて、その個人に必ず承諾を得て下さい｡</t>
    <phoneticPr fontId="2"/>
  </si>
  <si>
    <t>・未成年の場合は、保護者に承諾を得て下さい。</t>
    <phoneticPr fontId="2"/>
  </si>
  <si>
    <t>・演技者と登録引率者が重複することはありません。</t>
    <rPh sb="1" eb="4">
      <t>エンギシャ</t>
    </rPh>
    <phoneticPr fontId="2"/>
  </si>
  <si>
    <t>■承諾欄について</t>
    <rPh sb="1" eb="3">
      <t>ショウダク</t>
    </rPh>
    <rPh sb="3" eb="4">
      <t>ラン</t>
    </rPh>
    <phoneticPr fontId="2"/>
  </si>
  <si>
    <t>・当協会ホームページならびに公式ＳＮＳにおいて写真・映像を掲載するにあたり、出場する構成メンバーが映った状態で掲載されることがあります。</t>
    <rPh sb="1" eb="4">
      <t>トウキョウカイ</t>
    </rPh>
    <rPh sb="14" eb="16">
      <t>コウシキ</t>
    </rPh>
    <rPh sb="23" eb="25">
      <t>シャシン</t>
    </rPh>
    <rPh sb="26" eb="28">
      <t>エイゾウ</t>
    </rPh>
    <rPh sb="29" eb="31">
      <t>ケイサイ</t>
    </rPh>
    <phoneticPr fontId="2"/>
  </si>
  <si>
    <t>　団体のみでなく、必ず個人単位でも承諾を取っていただきますよう、お願いいたします。</t>
    <rPh sb="1" eb="3">
      <t>ダンタイ</t>
    </rPh>
    <rPh sb="9" eb="10">
      <t>カナラ</t>
    </rPh>
    <rPh sb="11" eb="15">
      <t>コジンタンイ</t>
    </rPh>
    <rPh sb="17" eb="19">
      <t>ショウダク</t>
    </rPh>
    <rPh sb="20" eb="21">
      <t>ト</t>
    </rPh>
    <phoneticPr fontId="2"/>
  </si>
  <si>
    <t>・未成年の場合は、必ず保護者にも承諾を得て下さい。</t>
    <rPh sb="9" eb="10">
      <t>カナラ</t>
    </rPh>
    <phoneticPr fontId="2"/>
  </si>
  <si>
    <t>・承諾が得られましたら、承諾欄に「○」をプルダウンで選択してください。</t>
    <rPh sb="1" eb="3">
      <t>ショウダク</t>
    </rPh>
    <rPh sb="4" eb="5">
      <t>エ</t>
    </rPh>
    <rPh sb="12" eb="15">
      <t>ショウダクラン</t>
    </rPh>
    <rPh sb="26" eb="28">
      <t>センタク</t>
    </rPh>
    <phoneticPr fontId="2"/>
  </si>
  <si>
    <t>■入力について</t>
    <rPh sb="1" eb="3">
      <t>ニュウリョク</t>
    </rPh>
    <phoneticPr fontId="2"/>
  </si>
  <si>
    <t>※氏名入力は、名字と名前の間に必ず全角スペースを入れて下さい。
※学年がない場合(一般)は「なし」を選択してください。
※次シート（3.【出場メンバー確認リスト】に反映されます。必ずご確認ください。</t>
    <rPh sb="33" eb="35">
      <t>ガクネン</t>
    </rPh>
    <rPh sb="38" eb="40">
      <t>バアイ</t>
    </rPh>
    <rPh sb="41" eb="43">
      <t>イッパン</t>
    </rPh>
    <rPh sb="50" eb="52">
      <t>センタク</t>
    </rPh>
    <rPh sb="61" eb="62">
      <t>ジ</t>
    </rPh>
    <rPh sb="69" eb="71">
      <t>シュツジョウ</t>
    </rPh>
    <rPh sb="75" eb="77">
      <t>カクニン</t>
    </rPh>
    <rPh sb="82" eb="84">
      <t>ハンエイ</t>
    </rPh>
    <rPh sb="89" eb="90">
      <t>カナラ</t>
    </rPh>
    <rPh sb="92" eb="94">
      <t>カクニン</t>
    </rPh>
    <phoneticPr fontId="2"/>
  </si>
  <si>
    <t>入場券希望枚数</t>
    <rPh sb="0" eb="3">
      <t>ニュウジョウケン</t>
    </rPh>
    <phoneticPr fontId="2"/>
  </si>
  <si>
    <t>団体名フリガナ</t>
    <rPh sb="0" eb="3">
      <t>ダンタイメイ</t>
    </rPh>
    <phoneticPr fontId="2"/>
  </si>
  <si>
    <t>出場者名</t>
    <rPh sb="0" eb="4">
      <t>シュツジョウシャメイ</t>
    </rPh>
    <phoneticPr fontId="2"/>
  </si>
  <si>
    <t>出場名ふりがな</t>
    <rPh sb="0" eb="2">
      <t>シュツジョウ</t>
    </rPh>
    <rPh sb="2" eb="3">
      <t>メイ</t>
    </rPh>
    <phoneticPr fontId="2"/>
  </si>
  <si>
    <t>学年・性別</t>
    <rPh sb="0" eb="2">
      <t>ガクネン</t>
    </rPh>
    <rPh sb="3" eb="5">
      <t>セイベツ</t>
    </rPh>
    <phoneticPr fontId="2"/>
  </si>
  <si>
    <t>写真・映像掲載の承諾</t>
    <rPh sb="0" eb="2">
      <t>シャシン</t>
    </rPh>
    <rPh sb="3" eb="5">
      <t>エイゾウ</t>
    </rPh>
    <rPh sb="5" eb="7">
      <t>ケイサイ</t>
    </rPh>
    <rPh sb="8" eb="10">
      <t>ショウダク</t>
    </rPh>
    <phoneticPr fontId="2"/>
  </si>
  <si>
    <t>第27回全九州カラーガード・パーカッションコンテスト</t>
    <rPh sb="0" eb="1">
      <t>ダイ</t>
    </rPh>
    <rPh sb="3" eb="4">
      <t>カ</t>
    </rPh>
    <rPh sb="4" eb="7">
      <t>ゼンキュウシュ</t>
    </rPh>
    <phoneticPr fontId="2"/>
  </si>
  <si>
    <t>令和７</t>
    <rPh sb="0" eb="1">
      <t>レイ</t>
    </rPh>
    <rPh sb="1" eb="2">
      <t>ワ</t>
    </rPh>
    <phoneticPr fontId="2"/>
  </si>
  <si>
    <t>令和７年５月１６日（金）</t>
    <rPh sb="0" eb="1">
      <t>レイ</t>
    </rPh>
    <rPh sb="1" eb="2">
      <t>ワ</t>
    </rPh>
    <rPh sb="3" eb="4">
      <t>ネン</t>
    </rPh>
    <rPh sb="5" eb="6">
      <t>ガツ</t>
    </rPh>
    <rPh sb="8" eb="9">
      <t>ニチ</t>
    </rPh>
    <rPh sb="10" eb="11">
      <t>キン</t>
    </rPh>
    <phoneticPr fontId="2"/>
  </si>
  <si>
    <t>唐津市文化体育館</t>
    <phoneticPr fontId="2"/>
  </si>
  <si>
    <t>普通車</t>
    <rPh sb="0" eb="3">
      <t>フツウシャ</t>
    </rPh>
    <phoneticPr fontId="2"/>
  </si>
  <si>
    <r>
      <t>　</t>
    </r>
    <r>
      <rPr>
        <b/>
        <u/>
        <sz val="10"/>
        <color rgb="FFFF0000"/>
        <rFont val="HG丸ｺﾞｼｯｸM-PRO"/>
        <family val="3"/>
        <charset val="128"/>
      </rPr>
      <t>普通車に関しては、駐車場に限りがありますので、団体ごとに台数制限がかかります</t>
    </r>
    <r>
      <rPr>
        <sz val="10"/>
        <color rgb="FFFF0000"/>
        <rFont val="HG丸ｺﾞｼｯｸM-PRO"/>
        <family val="3"/>
        <charset val="128"/>
      </rPr>
      <t>。ご了承ください。</t>
    </r>
    <rPh sb="1" eb="4">
      <t>フツウシャ</t>
    </rPh>
    <rPh sb="5" eb="6">
      <t>カン</t>
    </rPh>
    <rPh sb="10" eb="13">
      <t>チュウシャジョウ</t>
    </rPh>
    <rPh sb="14" eb="15">
      <t>カギ</t>
    </rPh>
    <rPh sb="24" eb="26">
      <t>ダンタイ</t>
    </rPh>
    <rPh sb="29" eb="31">
      <t>ダイスウ</t>
    </rPh>
    <rPh sb="31" eb="33">
      <t>セイゲン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</si>
</sst>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411]ggge&quot;年&quot;m&quot;月&quot;d&quot;日&quot;;@"/>
    <numFmt numFmtId="177" formatCode="0;[Red]0"/>
    <numFmt numFmtId="178" formatCode="#,###"/>
    <numFmt numFmtId="179" formatCode="h&quot;分&quot;mm&quot;秒&quot;"/>
    <numFmt numFmtId="180" formatCode="[$-411]ggge&quot;年&quot;m&quot;月&quot;d&quot;日&quot;\(aaa\)"/>
    <numFmt numFmtId="181" formatCode="yyyy&quot;年&quot;m&quot;月&quot;d&quot;日&quot;;@"/>
    <numFmt numFmtId="182" formatCode="[&lt;=999]000;[&lt;=9999]000\-00;000\-0000"/>
    <numFmt numFmtId="183" formatCode="0_);[Red]\(0\)"/>
  </numFmts>
  <fonts count="101">
    <font>
      <sz val="11"/>
      <name val="ＭＳ Ｐゴシック"/>
      <family val="3"/>
      <charset val="128"/>
    </font>
    <font>
      <sz val="11"/>
      <color theme="1"/>
      <name val="Yu Gothic"/>
      <family val="2"/>
      <charset val="128"/>
      <scheme val="minor"/>
    </font>
    <font>
      <sz val="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b/>
      <sz val="10"/>
      <name val="ＭＳ ゴシック"/>
      <family val="3"/>
      <charset val="128"/>
    </font>
    <font>
      <sz val="10"/>
      <name val="ＭＳ Ｐゴシック"/>
      <family val="3"/>
      <charset val="128"/>
    </font>
    <font>
      <sz val="12"/>
      <name val="ＭＳ Ｐゴシック"/>
      <family val="3"/>
      <charset val="128"/>
    </font>
    <font>
      <u/>
      <sz val="11"/>
      <color indexed="12"/>
      <name val="ＭＳ Ｐゴシック"/>
      <family val="3"/>
      <charset val="128"/>
    </font>
    <font>
      <sz val="10.5"/>
      <name val="ＭＳ ゴシック"/>
      <family val="3"/>
      <charset val="128"/>
    </font>
    <font>
      <b/>
      <sz val="22"/>
      <name val="ＭＳ ゴシック"/>
      <family val="3"/>
      <charset val="128"/>
    </font>
    <font>
      <sz val="11"/>
      <color indexed="8"/>
      <name val="ＭＳ Ｐゴシック"/>
      <family val="3"/>
      <charset val="128"/>
    </font>
    <font>
      <sz val="16"/>
      <color indexed="9"/>
      <name val="HG丸ｺﾞｼｯｸM-PRO"/>
      <family val="3"/>
      <charset val="128"/>
    </font>
    <font>
      <b/>
      <sz val="22"/>
      <name val="HG丸ｺﾞｼｯｸM-PRO"/>
      <family val="3"/>
      <charset val="128"/>
    </font>
    <font>
      <b/>
      <sz val="24"/>
      <name val="HG丸ｺﾞｼｯｸM-PRO"/>
      <family val="3"/>
      <charset val="128"/>
    </font>
    <font>
      <sz val="14"/>
      <name val="HG丸ｺﾞｼｯｸM-PRO"/>
      <family val="3"/>
      <charset val="128"/>
    </font>
    <font>
      <sz val="12"/>
      <color indexed="10"/>
      <name val="ＭＳ ゴシック"/>
      <family val="3"/>
      <charset val="128"/>
    </font>
    <font>
      <sz val="10"/>
      <color indexed="10"/>
      <name val="ＭＳ ゴシック"/>
      <family val="3"/>
      <charset val="128"/>
    </font>
    <font>
      <sz val="10"/>
      <color indexed="8"/>
      <name val="ＭＳ ゴシック"/>
      <family val="3"/>
      <charset val="128"/>
    </font>
    <font>
      <b/>
      <sz val="10"/>
      <name val="HG丸ｺﾞｼｯｸM-PRO"/>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1"/>
      <name val="ＭＳ Ｐゴシック"/>
      <family val="3"/>
      <charset val="128"/>
    </font>
    <font>
      <sz val="18"/>
      <name val="HG丸ｺﾞｼｯｸM-PRO"/>
      <family val="3"/>
      <charset val="128"/>
    </font>
    <font>
      <sz val="12"/>
      <name val="HG丸ｺﾞｼｯｸM-PRO"/>
      <family val="3"/>
      <charset val="128"/>
    </font>
    <font>
      <b/>
      <sz val="11"/>
      <name val="ＭＳ Ｐゴシック"/>
      <family val="3"/>
      <charset val="128"/>
    </font>
    <font>
      <b/>
      <sz val="16"/>
      <name val="ＭＳ Ｐゴシック"/>
      <family val="3"/>
      <charset val="128"/>
    </font>
    <font>
      <sz val="11"/>
      <color theme="1"/>
      <name val="ＭＳ Ｐゴシック"/>
      <family val="3"/>
      <charset val="128"/>
    </font>
    <font>
      <b/>
      <sz val="12"/>
      <color theme="1"/>
      <name val="ＭＳ ゴシック"/>
      <family val="3"/>
      <charset val="128"/>
    </font>
    <font>
      <sz val="18"/>
      <color indexed="9"/>
      <name val="HG丸ｺﾞｼｯｸM-PRO"/>
      <family val="3"/>
      <charset val="128"/>
    </font>
    <font>
      <b/>
      <sz val="12"/>
      <color rgb="FFFF0000"/>
      <name val="ＭＳ ゴシック"/>
      <family val="3"/>
      <charset val="128"/>
    </font>
    <font>
      <b/>
      <sz val="12"/>
      <color rgb="FF00B050"/>
      <name val="ＭＳ ゴシック"/>
      <family val="3"/>
      <charset val="128"/>
    </font>
    <font>
      <b/>
      <sz val="12"/>
      <name val="ＭＳ ゴシック"/>
      <family val="3"/>
      <charset val="128"/>
    </font>
    <font>
      <b/>
      <sz val="14"/>
      <name val="HG丸ｺﾞｼｯｸM-PRO"/>
      <family val="3"/>
      <charset val="128"/>
    </font>
    <font>
      <sz val="18"/>
      <name val="ＭＳ ゴシック"/>
      <family val="3"/>
      <charset val="128"/>
    </font>
    <font>
      <sz val="10.5"/>
      <name val="ＭＳ Ｐゴシック"/>
      <family val="3"/>
      <charset val="128"/>
    </font>
    <font>
      <sz val="6.5"/>
      <name val="ＭＳ Ｐゴシック"/>
      <family val="3"/>
      <charset val="128"/>
    </font>
    <font>
      <sz val="7.5"/>
      <name val="ＭＳ Ｐゴシック"/>
      <family val="3"/>
      <charset val="128"/>
    </font>
    <font>
      <sz val="7"/>
      <name val="ＭＳ Ｐゴシック"/>
      <family val="3"/>
      <charset val="128"/>
    </font>
    <font>
      <sz val="8"/>
      <name val="ＭＳ Ｐゴシック"/>
      <family val="3"/>
      <charset val="128"/>
    </font>
    <font>
      <sz val="5"/>
      <name val="ＭＳ Ｐゴシック"/>
      <family val="3"/>
      <charset val="128"/>
    </font>
    <font>
      <sz val="16"/>
      <name val="HG丸ｺﾞｼｯｸM-PRO"/>
      <family val="3"/>
      <charset val="128"/>
    </font>
    <font>
      <sz val="12"/>
      <color theme="1"/>
      <name val="Yu Gothic"/>
      <family val="2"/>
      <charset val="128"/>
      <scheme val="minor"/>
    </font>
    <font>
      <sz val="6"/>
      <name val="Yu Gothic"/>
      <family val="2"/>
      <charset val="128"/>
      <scheme val="minor"/>
    </font>
    <font>
      <sz val="10"/>
      <color theme="1"/>
      <name val="ＭＳ 明朝"/>
      <family val="3"/>
      <charset val="128"/>
    </font>
    <font>
      <sz val="10"/>
      <color theme="1"/>
      <name val="HG丸ｺﾞｼｯｸM-PRO"/>
      <family val="3"/>
      <charset val="128"/>
    </font>
    <font>
      <sz val="14"/>
      <color theme="1"/>
      <name val="ＭＳ 明朝"/>
      <family val="3"/>
      <charset val="128"/>
    </font>
    <font>
      <b/>
      <sz val="12"/>
      <color theme="3" tint="0.39997558519241921"/>
      <name val="ＭＳ ゴシック"/>
      <family val="3"/>
      <charset val="128"/>
    </font>
    <font>
      <sz val="28"/>
      <color indexed="9"/>
      <name val="HG丸ｺﾞｼｯｸM-PRO"/>
      <family val="3"/>
      <charset val="128"/>
    </font>
    <font>
      <sz val="14"/>
      <color indexed="9"/>
      <name val="ＭＳ ゴシック"/>
      <family val="3"/>
      <charset val="128"/>
    </font>
    <font>
      <b/>
      <sz val="11"/>
      <color indexed="9"/>
      <name val="ＭＳ ゴシック"/>
      <family val="3"/>
      <charset val="128"/>
    </font>
    <font>
      <sz val="11"/>
      <color indexed="9"/>
      <name val="ＭＳ ゴシック"/>
      <family val="3"/>
      <charset val="128"/>
    </font>
    <font>
      <sz val="9"/>
      <color indexed="8"/>
      <name val="ＭＳ ゴシック"/>
      <family val="3"/>
      <charset val="128"/>
    </font>
    <font>
      <b/>
      <sz val="12"/>
      <name val="ＭＳ Ｐゴシック"/>
      <family val="3"/>
      <charset val="128"/>
    </font>
    <font>
      <sz val="12"/>
      <color indexed="8"/>
      <name val="ＭＳ 明朝"/>
      <family val="1"/>
      <charset val="128"/>
    </font>
    <font>
      <sz val="9"/>
      <name val="ＭＳ 明朝"/>
      <family val="1"/>
      <charset val="128"/>
    </font>
    <font>
      <sz val="24"/>
      <name val="ＭＳ Ｐゴシック"/>
      <family val="3"/>
      <charset val="128"/>
    </font>
    <font>
      <sz val="11"/>
      <color indexed="8"/>
      <name val="ＭＳ Ｐゴシック"/>
      <family val="3"/>
      <charset val="129"/>
    </font>
    <font>
      <sz val="16"/>
      <color indexed="56"/>
      <name val="HGP創英角ｺﾞｼｯｸUB"/>
      <family val="3"/>
    </font>
    <font>
      <sz val="16"/>
      <color indexed="10"/>
      <name val="HGP創英角ｺﾞｼｯｸUB"/>
      <family val="3"/>
    </font>
    <font>
      <sz val="16"/>
      <name val="HGP創英角ｺﾞｼｯｸUB"/>
      <family val="3"/>
    </font>
    <font>
      <b/>
      <sz val="10"/>
      <color rgb="FFFF0000"/>
      <name val="HG丸ｺﾞｼｯｸM-PRO"/>
      <family val="3"/>
      <charset val="128"/>
    </font>
    <font>
      <b/>
      <sz val="11"/>
      <color indexed="10"/>
      <name val="ＭＳ Ｐゴシック"/>
      <family val="3"/>
      <charset val="129"/>
    </font>
    <font>
      <b/>
      <sz val="16"/>
      <color indexed="8"/>
      <name val="ＭＳ ゴシック"/>
      <family val="3"/>
      <charset val="128"/>
    </font>
    <font>
      <b/>
      <sz val="11"/>
      <color indexed="10"/>
      <name val="HG丸ｺﾞｼｯｸM-PRO"/>
      <family val="3"/>
      <charset val="128"/>
    </font>
    <font>
      <b/>
      <sz val="22"/>
      <color theme="1"/>
      <name val="HG丸ｺﾞｼｯｸM-PRO"/>
      <family val="3"/>
      <charset val="128"/>
    </font>
    <font>
      <sz val="11"/>
      <color theme="1"/>
      <name val="HG丸ｺﾞｼｯｸM-PRO"/>
      <family val="3"/>
      <charset val="128"/>
    </font>
    <font>
      <sz val="14"/>
      <color theme="1"/>
      <name val="HG丸ｺﾞｼｯｸM-PRO"/>
      <family val="3"/>
      <charset val="128"/>
    </font>
    <font>
      <b/>
      <sz val="11"/>
      <color theme="1"/>
      <name val="HG丸ｺﾞｼｯｸM-PRO"/>
      <family val="3"/>
      <charset val="128"/>
    </font>
    <font>
      <sz val="11"/>
      <color rgb="FFFF0000"/>
      <name val="HG丸ｺﾞｼｯｸM-PRO"/>
      <family val="3"/>
      <charset val="128"/>
    </font>
    <font>
      <sz val="22"/>
      <name val="HG丸ｺﾞｼｯｸM-PRO"/>
      <family val="3"/>
      <charset val="128"/>
    </font>
    <font>
      <sz val="22"/>
      <color theme="0"/>
      <name val="HG丸ｺﾞｼｯｸM-PRO"/>
      <family val="3"/>
      <charset val="128"/>
    </font>
    <font>
      <b/>
      <sz val="12"/>
      <color theme="4" tint="-0.499984740745262"/>
      <name val="ＭＳ ゴシック"/>
      <family val="3"/>
      <charset val="128"/>
    </font>
    <font>
      <sz val="12"/>
      <color theme="4" tint="-0.499984740745262"/>
      <name val="ＭＳ ゴシック"/>
      <family val="3"/>
      <charset val="128"/>
    </font>
    <font>
      <b/>
      <sz val="12"/>
      <color rgb="FFC00000"/>
      <name val="ＭＳ ゴシック"/>
      <family val="3"/>
      <charset val="128"/>
    </font>
    <font>
      <sz val="20"/>
      <name val="ＭＳ ゴシック"/>
      <family val="3"/>
      <charset val="128"/>
    </font>
    <font>
      <b/>
      <sz val="16"/>
      <color indexed="9"/>
      <name val="ＭＳ Ｐゴシック"/>
      <family val="3"/>
      <charset val="128"/>
    </font>
    <font>
      <b/>
      <sz val="10"/>
      <name val="ＭＳ Ｐゴシック"/>
      <family val="3"/>
      <charset val="128"/>
    </font>
    <font>
      <sz val="20"/>
      <color theme="1"/>
      <name val="ＭＳ Ｐゴシック"/>
      <family val="3"/>
      <charset val="128"/>
    </font>
    <font>
      <sz val="16"/>
      <name val="ＭＳ Ｐゴシック"/>
      <family val="3"/>
      <charset val="128"/>
    </font>
    <font>
      <b/>
      <sz val="10"/>
      <color rgb="FFFF0000"/>
      <name val="ＭＳ ゴシック"/>
      <family val="3"/>
      <charset val="128"/>
    </font>
    <font>
      <sz val="10"/>
      <color rgb="FFFF0000"/>
      <name val="HG丸ｺﾞｼｯｸM-PRO"/>
      <family val="3"/>
      <charset val="128"/>
    </font>
    <font>
      <b/>
      <u/>
      <sz val="10"/>
      <color rgb="FFFF0000"/>
      <name val="HG丸ｺﾞｼｯｸM-PRO"/>
      <family val="3"/>
      <charset val="128"/>
    </font>
    <font>
      <b/>
      <u/>
      <sz val="10"/>
      <name val="HG丸ｺﾞｼｯｸM-PRO"/>
      <family val="3"/>
      <charset val="128"/>
    </font>
    <font>
      <b/>
      <sz val="11"/>
      <name val="ＭＳ ゴシック"/>
      <family val="3"/>
      <charset val="128"/>
    </font>
    <font>
      <b/>
      <sz val="16"/>
      <name val="ＭＳ ゴシック"/>
      <family val="3"/>
      <charset val="128"/>
    </font>
    <font>
      <b/>
      <sz val="11"/>
      <color indexed="8"/>
      <name val="ＭＳ ゴシック"/>
      <family val="3"/>
      <charset val="128"/>
    </font>
    <font>
      <b/>
      <sz val="10"/>
      <color indexed="8"/>
      <name val="ＭＳ ゴシック"/>
      <family val="3"/>
      <charset val="128"/>
    </font>
    <font>
      <sz val="10"/>
      <color theme="0"/>
      <name val="ＭＳ ゴシック"/>
      <family val="3"/>
      <charset val="128"/>
    </font>
    <font>
      <sz val="12"/>
      <color theme="1"/>
      <name val="ＭＳ Ｐゴシック"/>
      <family val="3"/>
      <charset val="128"/>
    </font>
    <font>
      <sz val="10.5"/>
      <color indexed="8"/>
      <name val="ＭＳ Ｐゴシック"/>
      <family val="3"/>
      <charset val="128"/>
    </font>
    <font>
      <b/>
      <u/>
      <sz val="10"/>
      <color rgb="FFFF0000"/>
      <name val="ＭＳ ゴシック"/>
      <family val="3"/>
      <charset val="128"/>
    </font>
    <font>
      <strike/>
      <sz val="11"/>
      <name val="ＭＳ ゴシック"/>
      <family val="3"/>
      <charset val="128"/>
    </font>
    <font>
      <sz val="10"/>
      <color theme="1"/>
      <name val="ＭＳ 明朝"/>
      <family val="1"/>
      <charset val="128"/>
    </font>
  </fonts>
  <fills count="2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rgb="FF00B050"/>
        <bgColor indexed="64"/>
      </patternFill>
    </fill>
    <fill>
      <patternFill patternType="solid">
        <fgColor rgb="FF66FFCC"/>
        <bgColor indexed="64"/>
      </patternFill>
    </fill>
    <fill>
      <patternFill patternType="solid">
        <fgColor rgb="FF66FF66"/>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0070C0"/>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indexed="61"/>
        <bgColor indexed="64"/>
      </patternFill>
    </fill>
    <fill>
      <patternFill patternType="solid">
        <fgColor indexed="42"/>
        <bgColor indexed="64"/>
      </patternFill>
    </fill>
    <fill>
      <patternFill patternType="solid">
        <fgColor indexed="21"/>
        <bgColor indexed="64"/>
      </patternFill>
    </fill>
    <fill>
      <patternFill patternType="solid">
        <fgColor rgb="FFFFFF00"/>
        <bgColor indexed="64"/>
      </patternFill>
    </fill>
    <fill>
      <patternFill patternType="solid">
        <fgColor rgb="FFCCFFFF"/>
        <bgColor indexed="64"/>
      </patternFill>
    </fill>
    <fill>
      <patternFill patternType="solid">
        <fgColor rgb="FFFFFF99"/>
        <bgColor indexed="64"/>
      </patternFill>
    </fill>
  </fills>
  <borders count="190">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style="hair">
        <color auto="1"/>
      </top>
      <bottom style="hair">
        <color auto="1"/>
      </bottom>
      <diagonal/>
    </border>
    <border>
      <left style="hair">
        <color auto="1"/>
      </left>
      <right/>
      <top style="medium">
        <color auto="1"/>
      </top>
      <bottom style="hair">
        <color auto="1"/>
      </bottom>
      <diagonal/>
    </border>
    <border>
      <left style="thin">
        <color auto="1"/>
      </left>
      <right/>
      <top/>
      <bottom style="hair">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bottom/>
      <diagonal/>
    </border>
    <border>
      <left/>
      <right/>
      <top style="hair">
        <color auto="1"/>
      </top>
      <bottom style="hair">
        <color auto="1"/>
      </bottom>
      <diagonal/>
    </border>
    <border>
      <left/>
      <right style="medium">
        <color auto="1"/>
      </right>
      <top/>
      <bottom/>
      <diagonal/>
    </border>
    <border>
      <left style="thin">
        <color auto="1"/>
      </left>
      <right style="thin">
        <color auto="1"/>
      </right>
      <top/>
      <bottom/>
      <diagonal/>
    </border>
    <border>
      <left style="medium">
        <color auto="1"/>
      </left>
      <right/>
      <top/>
      <bottom style="medium">
        <color auto="1"/>
      </bottom>
      <diagonal/>
    </border>
    <border>
      <left style="thin">
        <color auto="1"/>
      </left>
      <right/>
      <top style="thin">
        <color auto="1"/>
      </top>
      <bottom/>
      <diagonal/>
    </border>
    <border>
      <left style="thin">
        <color auto="1"/>
      </left>
      <right/>
      <top style="medium">
        <color auto="1"/>
      </top>
      <bottom style="hair">
        <color auto="1"/>
      </bottom>
      <diagonal/>
    </border>
    <border>
      <left/>
      <right style="medium">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hair">
        <color auto="1"/>
      </top>
      <bottom style="hair">
        <color auto="1"/>
      </bottom>
      <diagonal/>
    </border>
    <border>
      <left/>
      <right/>
      <top style="medium">
        <color auto="1"/>
      </top>
      <bottom style="double">
        <color auto="1"/>
      </bottom>
      <diagonal/>
    </border>
    <border>
      <left style="thin">
        <color auto="1"/>
      </left>
      <right/>
      <top style="medium">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bottom style="medium">
        <color auto="1"/>
      </bottom>
      <diagonal/>
    </border>
    <border>
      <left style="medium">
        <color auto="1"/>
      </left>
      <right/>
      <top style="thin">
        <color auto="1"/>
      </top>
      <bottom style="hair">
        <color auto="1"/>
      </bottom>
      <diagonal/>
    </border>
    <border>
      <left style="medium">
        <color auto="1"/>
      </left>
      <right/>
      <top/>
      <bottom style="thin">
        <color auto="1"/>
      </bottom>
      <diagonal/>
    </border>
    <border>
      <left style="medium">
        <color auto="1"/>
      </left>
      <right/>
      <top style="medium">
        <color auto="1"/>
      </top>
      <bottom style="hair">
        <color auto="1"/>
      </bottom>
      <diagonal/>
    </border>
    <border>
      <left/>
      <right style="medium">
        <color auto="1"/>
      </right>
      <top style="hair">
        <color auto="1"/>
      </top>
      <bottom/>
      <diagonal/>
    </border>
    <border>
      <left/>
      <right style="medium">
        <color auto="1"/>
      </right>
      <top style="medium">
        <color auto="1"/>
      </top>
      <bottom style="hair">
        <color auto="1"/>
      </bottom>
      <diagonal/>
    </border>
    <border>
      <left style="hair">
        <color auto="1"/>
      </left>
      <right/>
      <top/>
      <bottom/>
      <diagonal/>
    </border>
    <border>
      <left/>
      <right/>
      <top style="hair">
        <color auto="1"/>
      </top>
      <bottom style="thin">
        <color auto="1"/>
      </bottom>
      <diagonal/>
    </border>
    <border>
      <left/>
      <right/>
      <top/>
      <bottom style="hair">
        <color auto="1"/>
      </bottom>
      <diagonal/>
    </border>
    <border>
      <left style="thin">
        <color auto="1"/>
      </left>
      <right/>
      <top style="hair">
        <color auto="1"/>
      </top>
      <bottom style="thin">
        <color auto="1"/>
      </bottom>
      <diagonal/>
    </border>
    <border>
      <left/>
      <right style="medium">
        <color auto="1"/>
      </right>
      <top/>
      <bottom style="hair">
        <color auto="1"/>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right style="hair">
        <color auto="1"/>
      </right>
      <top/>
      <bottom style="medium">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right style="hair">
        <color auto="1"/>
      </right>
      <top style="hair">
        <color auto="1"/>
      </top>
      <bottom/>
      <diagonal/>
    </border>
    <border>
      <left/>
      <right style="hair">
        <color auto="1"/>
      </right>
      <top/>
      <bottom style="thin">
        <color auto="1"/>
      </bottom>
      <diagonal/>
    </border>
    <border>
      <left/>
      <right style="hair">
        <color auto="1"/>
      </right>
      <top style="medium">
        <color auto="1"/>
      </top>
      <bottom style="hair">
        <color auto="1"/>
      </bottom>
      <diagonal/>
    </border>
    <border>
      <left style="thin">
        <color auto="1"/>
      </left>
      <right/>
      <top style="medium">
        <color auto="1"/>
      </top>
      <bottom style="thin">
        <color auto="1"/>
      </bottom>
      <diagonal/>
    </border>
    <border>
      <left/>
      <right style="thick">
        <color auto="1"/>
      </right>
      <top/>
      <bottom style="thick">
        <color auto="1"/>
      </bottom>
      <diagonal/>
    </border>
    <border>
      <left/>
      <right/>
      <top/>
      <bottom style="thick">
        <color auto="1"/>
      </bottom>
      <diagonal/>
    </border>
    <border>
      <left style="thin">
        <color auto="1"/>
      </left>
      <right style="thin">
        <color auto="1"/>
      </right>
      <top style="medium">
        <color auto="1"/>
      </top>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diagonal/>
    </border>
    <border>
      <left style="dotted">
        <color auto="1"/>
      </left>
      <right style="thin">
        <color auto="1"/>
      </right>
      <top style="thin">
        <color auto="1"/>
      </top>
      <bottom style="dotted">
        <color auto="1"/>
      </bottom>
      <diagonal/>
    </border>
    <border>
      <left/>
      <right style="thick">
        <color auto="1"/>
      </right>
      <top style="thin">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ck">
        <color auto="1"/>
      </left>
      <right style="thin">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ck">
        <color auto="1"/>
      </left>
      <right style="thin">
        <color auto="1"/>
      </right>
      <top style="thin">
        <color auto="1"/>
      </top>
      <bottom style="thick">
        <color auto="1"/>
      </bottom>
      <diagonal/>
    </border>
    <border>
      <left style="thin">
        <color auto="1"/>
      </left>
      <right/>
      <top style="dotted">
        <color auto="1"/>
      </top>
      <bottom style="thick">
        <color auto="1"/>
      </bottom>
      <diagonal/>
    </border>
    <border>
      <left/>
      <right/>
      <top style="dotted">
        <color auto="1"/>
      </top>
      <bottom style="thick">
        <color auto="1"/>
      </bottom>
      <diagonal/>
    </border>
    <border>
      <left/>
      <right style="thin">
        <color auto="1"/>
      </right>
      <top style="dotted">
        <color auto="1"/>
      </top>
      <bottom style="thick">
        <color auto="1"/>
      </bottom>
      <diagonal/>
    </border>
    <border>
      <left/>
      <right style="dotted">
        <color auto="1"/>
      </right>
      <top/>
      <bottom style="thick">
        <color auto="1"/>
      </bottom>
      <diagonal/>
    </border>
    <border>
      <left style="dotted">
        <color auto="1"/>
      </left>
      <right style="thin">
        <color auto="1"/>
      </right>
      <top style="dotted">
        <color auto="1"/>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top/>
      <bottom style="dotted">
        <color auto="1"/>
      </bottom>
      <diagonal/>
    </border>
    <border>
      <left style="thin">
        <color auto="1"/>
      </left>
      <right style="medium">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bottom style="medium">
        <color auto="1"/>
      </bottom>
      <diagonal/>
    </border>
    <border>
      <left/>
      <right/>
      <top style="thin">
        <color auto="1"/>
      </top>
      <bottom/>
      <diagonal/>
    </border>
    <border>
      <left style="medium">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medium">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medium">
        <color auto="1"/>
      </top>
      <bottom style="double">
        <color auto="1"/>
      </bottom>
      <diagonal/>
    </border>
    <border>
      <left style="medium">
        <color auto="1"/>
      </left>
      <right/>
      <top style="thin">
        <color auto="1"/>
      </top>
      <bottom style="medium">
        <color auto="1"/>
      </bottom>
      <diagonal/>
    </border>
    <border>
      <left/>
      <right style="hair">
        <color auto="1"/>
      </right>
      <top style="medium">
        <color auto="1"/>
      </top>
      <bottom/>
      <diagonal/>
    </border>
    <border>
      <left style="hair">
        <color auto="1"/>
      </left>
      <right/>
      <top/>
      <bottom style="medium">
        <color auto="1"/>
      </bottom>
      <diagonal/>
    </border>
    <border>
      <left style="medium">
        <color auto="1"/>
      </left>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right style="medium">
        <color auto="1"/>
      </right>
      <top style="medium">
        <color auto="1"/>
      </top>
      <bottom style="thin">
        <color auto="1"/>
      </bottom>
      <diagonal/>
    </border>
    <border>
      <left/>
      <right style="hair">
        <color auto="1"/>
      </right>
      <top style="thin">
        <color auto="1"/>
      </top>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right style="hair">
        <color auto="1"/>
      </right>
      <top/>
      <bottom/>
      <diagonal/>
    </border>
    <border>
      <left style="hair">
        <color auto="1"/>
      </left>
      <right/>
      <top style="medium">
        <color auto="1"/>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thin">
        <color auto="1"/>
      </top>
      <bottom style="hair">
        <color auto="1"/>
      </bottom>
      <diagonal/>
    </border>
    <border>
      <left style="thin">
        <color auto="1"/>
      </left>
      <right style="medium">
        <color auto="1"/>
      </right>
      <top style="medium">
        <color auto="1"/>
      </top>
      <bottom style="hair">
        <color auto="1"/>
      </bottom>
      <diagonal/>
    </border>
    <border>
      <left style="hair">
        <color auto="1"/>
      </left>
      <right/>
      <top/>
      <bottom style="thin">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s>
  <cellStyleXfs count="10">
    <xf numFmtId="0" fontId="0" fillId="0" borderId="0">
      <alignment vertical="center"/>
    </xf>
    <xf numFmtId="0" fontId="14" fillId="0" borderId="0" applyNumberFormat="0" applyFill="0" applyBorder="0" applyAlignment="0" applyProtection="0">
      <alignment vertical="top"/>
      <protection locked="0"/>
    </xf>
    <xf numFmtId="0" fontId="29" fillId="0" borderId="0"/>
    <xf numFmtId="0" fontId="12" fillId="0" borderId="0"/>
    <xf numFmtId="177" fontId="49" fillId="0" borderId="0"/>
    <xf numFmtId="0" fontId="29" fillId="0" borderId="0">
      <alignment vertical="center"/>
    </xf>
    <xf numFmtId="0" fontId="1" fillId="0" borderId="0">
      <alignment vertical="center"/>
    </xf>
    <xf numFmtId="0" fontId="29" fillId="0" borderId="0"/>
    <xf numFmtId="0" fontId="64" fillId="0" borderId="0">
      <alignment vertical="center"/>
    </xf>
    <xf numFmtId="38" fontId="29" fillId="0" borderId="0" applyFont="0" applyFill="0" applyBorder="0" applyAlignment="0" applyProtection="0">
      <alignment vertical="center"/>
    </xf>
  </cellStyleXfs>
  <cellXfs count="1120">
    <xf numFmtId="0" fontId="0" fillId="0" borderId="0" xfId="0">
      <alignment vertical="center"/>
    </xf>
    <xf numFmtId="0" fontId="5" fillId="2" borderId="0" xfId="0" applyFont="1" applyFill="1">
      <alignment vertical="center"/>
    </xf>
    <xf numFmtId="0" fontId="5" fillId="0" borderId="0" xfId="0" applyFont="1">
      <alignment vertical="center"/>
    </xf>
    <xf numFmtId="0" fontId="10" fillId="0" borderId="0" xfId="0" applyFont="1" applyAlignment="1">
      <alignment vertical="center" wrapText="1"/>
    </xf>
    <xf numFmtId="0" fontId="10" fillId="2" borderId="0" xfId="0" applyFont="1" applyFill="1">
      <alignment vertical="center"/>
    </xf>
    <xf numFmtId="0" fontId="10" fillId="0" borderId="0" xfId="0" applyFont="1">
      <alignment vertical="center"/>
    </xf>
    <xf numFmtId="0" fontId="12"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17"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11"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20" fontId="10" fillId="2" borderId="0" xfId="0" applyNumberFormat="1" applyFont="1" applyFill="1">
      <alignment vertical="center"/>
    </xf>
    <xf numFmtId="0" fontId="5" fillId="0" borderId="0" xfId="0" applyFont="1" applyAlignment="1">
      <alignment vertical="center" wrapText="1"/>
    </xf>
    <xf numFmtId="0" fontId="19" fillId="0" borderId="0" xfId="0" applyFont="1" applyAlignment="1">
      <alignment horizontal="center" vertical="center"/>
    </xf>
    <xf numFmtId="0" fontId="8" fillId="0" borderId="48" xfId="0" applyFont="1" applyBorder="1">
      <alignment vertical="center"/>
    </xf>
    <xf numFmtId="176" fontId="8" fillId="0" borderId="0" xfId="0" applyNumberFormat="1" applyFont="1" applyAlignment="1">
      <alignment horizontal="left" vertical="center" justifyLastLine="1"/>
    </xf>
    <xf numFmtId="0" fontId="22" fillId="0" borderId="0" xfId="0" applyFont="1">
      <alignment vertical="center"/>
    </xf>
    <xf numFmtId="0" fontId="10" fillId="0" borderId="0" xfId="0" applyFont="1" applyAlignment="1">
      <alignment vertical="center" shrinkToFit="1"/>
    </xf>
    <xf numFmtId="0" fontId="28" fillId="2" borderId="0" xfId="0" applyFont="1" applyFill="1">
      <alignment vertical="center"/>
    </xf>
    <xf numFmtId="0" fontId="28" fillId="0" borderId="0" xfId="0" applyFont="1">
      <alignment vertical="center"/>
    </xf>
    <xf numFmtId="0" fontId="10" fillId="0" borderId="0" xfId="0" applyFont="1" applyAlignment="1">
      <alignment vertical="top" wrapText="1"/>
    </xf>
    <xf numFmtId="0" fontId="15" fillId="0" borderId="38" xfId="0" applyFont="1" applyBorder="1">
      <alignment vertical="center"/>
    </xf>
    <xf numFmtId="0" fontId="15" fillId="0" borderId="1" xfId="0" applyFont="1" applyBorder="1">
      <alignment vertical="center"/>
    </xf>
    <xf numFmtId="0" fontId="15" fillId="0" borderId="16" xfId="0" applyFont="1" applyBorder="1">
      <alignment vertical="center"/>
    </xf>
    <xf numFmtId="0" fontId="15" fillId="0" borderId="2" xfId="0" applyFont="1" applyBorder="1">
      <alignment vertical="center"/>
    </xf>
    <xf numFmtId="0" fontId="32" fillId="0" borderId="0" xfId="0" applyFont="1">
      <alignment vertical="center"/>
    </xf>
    <xf numFmtId="0" fontId="8" fillId="0" borderId="38" xfId="0" applyFont="1" applyBorder="1" applyAlignment="1">
      <alignment horizontal="left" vertical="center" wrapText="1" indent="1"/>
    </xf>
    <xf numFmtId="0" fontId="8" fillId="0" borderId="0" xfId="0" applyFont="1" applyAlignment="1">
      <alignment horizontal="left" vertical="center" indent="1"/>
    </xf>
    <xf numFmtId="0" fontId="8" fillId="0" borderId="1" xfId="0" applyFont="1" applyBorder="1" applyAlignment="1">
      <alignment horizontal="left" vertical="center" indent="1"/>
    </xf>
    <xf numFmtId="0" fontId="5" fillId="0" borderId="1" xfId="0" applyFont="1" applyBorder="1" applyAlignment="1">
      <alignment vertical="center" wrapText="1"/>
    </xf>
    <xf numFmtId="0" fontId="5" fillId="0" borderId="3" xfId="0" applyFont="1" applyBorder="1" applyAlignment="1">
      <alignment vertical="center" wrapText="1"/>
    </xf>
    <xf numFmtId="0" fontId="8" fillId="0" borderId="40" xfId="0" applyFont="1" applyBorder="1">
      <alignment vertical="center"/>
    </xf>
    <xf numFmtId="0" fontId="12" fillId="0" borderId="0" xfId="3"/>
    <xf numFmtId="0" fontId="12" fillId="0" borderId="34" xfId="3" applyBorder="1"/>
    <xf numFmtId="0" fontId="12" fillId="0" borderId="38" xfId="3" applyBorder="1" applyAlignment="1">
      <alignment horizontal="center"/>
    </xf>
    <xf numFmtId="0" fontId="12" fillId="0" borderId="0" xfId="3" applyAlignment="1">
      <alignment horizontal="center"/>
    </xf>
    <xf numFmtId="0" fontId="29" fillId="0" borderId="56" xfId="3" applyFont="1" applyBorder="1" applyAlignment="1">
      <alignment horizontal="center" vertical="center"/>
    </xf>
    <xf numFmtId="0" fontId="29" fillId="0" borderId="3" xfId="3" applyFont="1" applyBorder="1" applyAlignment="1">
      <alignment horizontal="center" vertical="center"/>
    </xf>
    <xf numFmtId="0" fontId="44" fillId="0" borderId="105" xfId="3" applyFont="1" applyBorder="1" applyAlignment="1">
      <alignment horizontal="center" vertical="center"/>
    </xf>
    <xf numFmtId="0" fontId="46" fillId="0" borderId="56" xfId="3" applyFont="1" applyBorder="1" applyAlignment="1">
      <alignment horizontal="center" vertical="center" textRotation="255"/>
    </xf>
    <xf numFmtId="0" fontId="44" fillId="0" borderId="114" xfId="3" applyFont="1" applyBorder="1" applyAlignment="1">
      <alignment horizontal="center" vertical="center"/>
    </xf>
    <xf numFmtId="0" fontId="46" fillId="0" borderId="3" xfId="3" applyFont="1" applyBorder="1" applyAlignment="1">
      <alignment horizontal="center" vertical="center" textRotation="255"/>
    </xf>
    <xf numFmtId="0" fontId="46" fillId="0" borderId="0" xfId="3" applyFont="1"/>
    <xf numFmtId="0" fontId="12" fillId="0" borderId="0" xfId="3" applyAlignment="1">
      <alignment horizontal="left"/>
    </xf>
    <xf numFmtId="0" fontId="44" fillId="0" borderId="126" xfId="3" applyFont="1" applyBorder="1" applyAlignment="1">
      <alignment horizontal="center" vertical="center"/>
    </xf>
    <xf numFmtId="0" fontId="46" fillId="0" borderId="1" xfId="3" applyFont="1" applyBorder="1" applyAlignment="1">
      <alignment horizontal="center" vertical="center" textRotation="255"/>
    </xf>
    <xf numFmtId="0" fontId="12" fillId="0" borderId="129" xfId="3" applyBorder="1"/>
    <xf numFmtId="0" fontId="12" fillId="0" borderId="130" xfId="3" applyBorder="1"/>
    <xf numFmtId="0" fontId="12" fillId="0" borderId="131" xfId="3" applyBorder="1"/>
    <xf numFmtId="0" fontId="12" fillId="0" borderId="12" xfId="3" applyBorder="1" applyAlignment="1">
      <alignment horizontal="center" vertical="center"/>
    </xf>
    <xf numFmtId="0" fontId="12" fillId="0" borderId="132" xfId="3" applyBorder="1" applyAlignment="1">
      <alignment horizontal="center" vertical="center"/>
    </xf>
    <xf numFmtId="0" fontId="12" fillId="0" borderId="129" xfId="3" applyBorder="1" applyAlignment="1">
      <alignment horizontal="center" vertical="center"/>
    </xf>
    <xf numFmtId="0" fontId="12" fillId="0" borderId="43" xfId="3" applyBorder="1" applyAlignment="1">
      <alignment horizontal="center" vertical="center"/>
    </xf>
    <xf numFmtId="0" fontId="12" fillId="0" borderId="12" xfId="3" applyBorder="1" applyAlignment="1">
      <alignment horizontal="center"/>
    </xf>
    <xf numFmtId="0" fontId="12" fillId="0" borderId="129" xfId="3" applyBorder="1" applyAlignment="1">
      <alignment horizontal="center"/>
    </xf>
    <xf numFmtId="0" fontId="3" fillId="0" borderId="0" xfId="3" applyFont="1" applyAlignment="1">
      <alignment horizontal="left"/>
    </xf>
    <xf numFmtId="0" fontId="12" fillId="0" borderId="130" xfId="3" applyBorder="1" applyAlignment="1">
      <alignment horizontal="left" vertical="center"/>
    </xf>
    <xf numFmtId="0" fontId="12" fillId="0" borderId="131" xfId="3" applyBorder="1" applyAlignment="1">
      <alignment horizontal="left" vertical="center"/>
    </xf>
    <xf numFmtId="0" fontId="12" fillId="0" borderId="129" xfId="3" applyBorder="1" applyAlignment="1">
      <alignment horizontal="left" vertical="center"/>
    </xf>
    <xf numFmtId="0" fontId="12" fillId="0" borderId="0" xfId="3" applyAlignment="1">
      <alignment horizontal="left" vertical="center"/>
    </xf>
    <xf numFmtId="0" fontId="12" fillId="0" borderId="132" xfId="3" applyBorder="1"/>
    <xf numFmtId="0" fontId="12" fillId="0" borderId="134" xfId="3" applyBorder="1"/>
    <xf numFmtId="0" fontId="12" fillId="0" borderId="135" xfId="3" applyBorder="1"/>
    <xf numFmtId="0" fontId="12" fillId="0" borderId="136" xfId="3" applyBorder="1"/>
    <xf numFmtId="178" fontId="51" fillId="8" borderId="0" xfId="4" applyNumberFormat="1" applyFont="1" applyFill="1"/>
    <xf numFmtId="178" fontId="51" fillId="8" borderId="0" xfId="4" applyNumberFormat="1" applyFont="1" applyFill="1" applyAlignment="1">
      <alignment vertical="center" shrinkToFit="1"/>
    </xf>
    <xf numFmtId="178" fontId="52" fillId="8" borderId="8" xfId="4" applyNumberFormat="1" applyFont="1" applyFill="1" applyBorder="1" applyAlignment="1">
      <alignment horizontal="center" vertical="center" shrinkToFit="1"/>
    </xf>
    <xf numFmtId="178" fontId="52" fillId="8" borderId="52" xfId="4" applyNumberFormat="1" applyFont="1" applyFill="1" applyBorder="1" applyAlignment="1">
      <alignment horizontal="center" vertical="center" shrinkToFit="1"/>
    </xf>
    <xf numFmtId="178" fontId="53" fillId="8" borderId="0" xfId="4" applyNumberFormat="1" applyFont="1" applyFill="1" applyAlignment="1">
      <alignment vertical="center" shrinkToFit="1"/>
    </xf>
    <xf numFmtId="178" fontId="52" fillId="8" borderId="3" xfId="4" applyNumberFormat="1" applyFont="1" applyFill="1" applyBorder="1" applyAlignment="1">
      <alignment horizontal="center" vertical="center" shrinkToFit="1"/>
    </xf>
    <xf numFmtId="178" fontId="52" fillId="8" borderId="85" xfId="4" applyNumberFormat="1" applyFont="1" applyFill="1" applyBorder="1" applyAlignment="1">
      <alignment horizontal="center" vertical="center" shrinkToFit="1"/>
    </xf>
    <xf numFmtId="178" fontId="52" fillId="8" borderId="26" xfId="4" applyNumberFormat="1" applyFont="1" applyFill="1" applyBorder="1" applyAlignment="1">
      <alignment horizontal="center" vertical="center" shrinkToFit="1"/>
    </xf>
    <xf numFmtId="178" fontId="52" fillId="8" borderId="20" xfId="4" applyNumberFormat="1" applyFont="1" applyFill="1" applyBorder="1" applyAlignment="1">
      <alignment horizontal="center" vertical="center" shrinkToFit="1"/>
    </xf>
    <xf numFmtId="179" fontId="10" fillId="2" borderId="0" xfId="0" applyNumberFormat="1" applyFont="1" applyFill="1">
      <alignment vertical="center"/>
    </xf>
    <xf numFmtId="0" fontId="0" fillId="0" borderId="0" xfId="0" applyAlignment="1">
      <alignment vertical="center" wrapText="1"/>
    </xf>
    <xf numFmtId="0" fontId="56" fillId="0" borderId="0" xfId="0" applyFont="1">
      <alignment vertical="center"/>
    </xf>
    <xf numFmtId="0" fontId="5" fillId="0" borderId="8" xfId="0" applyFont="1" applyBorder="1" applyAlignment="1">
      <alignment horizontal="center" vertical="center"/>
    </xf>
    <xf numFmtId="0" fontId="17" fillId="0" borderId="0" xfId="0" applyFont="1" applyAlignment="1">
      <alignment horizontal="left" vertical="center"/>
    </xf>
    <xf numFmtId="0" fontId="7" fillId="0" borderId="0" xfId="0" applyFont="1">
      <alignment vertical="center"/>
    </xf>
    <xf numFmtId="0" fontId="58" fillId="0" borderId="0" xfId="0" applyFont="1">
      <alignment vertical="center"/>
    </xf>
    <xf numFmtId="0" fontId="59" fillId="0" borderId="0" xfId="0" applyFont="1" applyAlignment="1">
      <alignment horizontal="center" vertical="center"/>
    </xf>
    <xf numFmtId="0" fontId="59" fillId="0" borderId="25" xfId="0" applyFont="1" applyBorder="1" applyAlignment="1">
      <alignment horizontal="center" vertical="center"/>
    </xf>
    <xf numFmtId="0" fontId="59" fillId="0" borderId="0" xfId="0" applyFont="1">
      <alignment vertical="center"/>
    </xf>
    <xf numFmtId="0" fontId="59" fillId="0" borderId="0" xfId="0" applyFont="1" applyAlignment="1">
      <alignment horizontal="left" vertical="center"/>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7" fillId="0" borderId="0" xfId="0" applyFont="1" applyAlignment="1">
      <alignment horizontal="center" vertical="center"/>
    </xf>
    <xf numFmtId="0" fontId="29" fillId="0" borderId="0" xfId="7"/>
    <xf numFmtId="180" fontId="0" fillId="0" borderId="0" xfId="0" applyNumberFormat="1">
      <alignment vertical="center"/>
    </xf>
    <xf numFmtId="0" fontId="10" fillId="0" borderId="40" xfId="0" applyFont="1" applyBorder="1" applyAlignment="1">
      <alignment horizontal="left" vertical="center" indent="1"/>
    </xf>
    <xf numFmtId="0" fontId="63" fillId="0" borderId="0" xfId="7" applyFont="1" applyAlignment="1">
      <alignment horizontal="center"/>
    </xf>
    <xf numFmtId="0" fontId="10" fillId="7" borderId="52" xfId="0" applyFont="1" applyFill="1" applyBorder="1">
      <alignment vertical="center"/>
    </xf>
    <xf numFmtId="0" fontId="10" fillId="6" borderId="52" xfId="0" applyFont="1" applyFill="1" applyBorder="1">
      <alignment vertical="center"/>
    </xf>
    <xf numFmtId="0" fontId="10" fillId="7" borderId="53" xfId="0" applyFont="1" applyFill="1" applyBorder="1" applyAlignment="1">
      <alignment horizontal="left" vertical="center"/>
    </xf>
    <xf numFmtId="0" fontId="10" fillId="7" borderId="53" xfId="0" applyFont="1" applyFill="1" applyBorder="1" applyAlignment="1">
      <alignment horizontal="left" vertical="center" indent="5"/>
    </xf>
    <xf numFmtId="0" fontId="10" fillId="6" borderId="53" xfId="0" applyFont="1" applyFill="1" applyBorder="1" applyAlignment="1">
      <alignment horizontal="left" vertical="center" indent="5"/>
    </xf>
    <xf numFmtId="0" fontId="5" fillId="0" borderId="8" xfId="0" applyFont="1" applyBorder="1" applyAlignment="1">
      <alignment horizontal="left" vertical="center" indent="3"/>
    </xf>
    <xf numFmtId="0" fontId="5" fillId="0" borderId="9" xfId="0" applyFont="1" applyBorder="1" applyAlignment="1">
      <alignment horizontal="left" vertical="center" indent="3"/>
    </xf>
    <xf numFmtId="0" fontId="5" fillId="0" borderId="141" xfId="0" applyFont="1" applyBorder="1" applyAlignment="1">
      <alignment horizontal="left" vertical="center" indent="3"/>
    </xf>
    <xf numFmtId="0" fontId="5" fillId="0" borderId="142" xfId="0" applyFont="1" applyBorder="1" applyAlignment="1">
      <alignment horizontal="left" vertical="center" indent="3"/>
    </xf>
    <xf numFmtId="0" fontId="4" fillId="0" borderId="0" xfId="7" applyFont="1" applyAlignment="1">
      <alignment horizontal="center" vertical="center"/>
    </xf>
    <xf numFmtId="0" fontId="28" fillId="0" borderId="0" xfId="7" applyFont="1"/>
    <xf numFmtId="0" fontId="28" fillId="0" borderId="0" xfId="7" applyFont="1" applyAlignment="1">
      <alignment horizontal="left" indent="1"/>
    </xf>
    <xf numFmtId="0" fontId="71" fillId="0" borderId="0" xfId="7" applyFont="1"/>
    <xf numFmtId="0" fontId="29" fillId="0" borderId="0" xfId="7" applyAlignment="1">
      <alignment vertical="center"/>
    </xf>
    <xf numFmtId="0" fontId="0" fillId="0" borderId="0" xfId="7" applyFont="1" applyAlignment="1">
      <alignment vertical="center"/>
    </xf>
    <xf numFmtId="0" fontId="0" fillId="0" borderId="150" xfId="7" applyFont="1" applyBorder="1" applyAlignment="1">
      <alignment horizontal="center" vertical="center" shrinkToFit="1"/>
    </xf>
    <xf numFmtId="0" fontId="29" fillId="0" borderId="152" xfId="7" applyBorder="1" applyAlignment="1">
      <alignment horizontal="center" vertical="center"/>
    </xf>
    <xf numFmtId="0" fontId="29" fillId="0" borderId="150" xfId="7" applyBorder="1" applyAlignment="1">
      <alignment horizontal="center" vertical="center" shrinkToFit="1"/>
    </xf>
    <xf numFmtId="0" fontId="29" fillId="0" borderId="151" xfId="7" applyBorder="1" applyAlignment="1">
      <alignment horizontal="center" vertical="center"/>
    </xf>
    <xf numFmtId="0" fontId="73" fillId="0" borderId="0" xfId="6" applyFont="1">
      <alignment vertical="center"/>
    </xf>
    <xf numFmtId="0" fontId="75" fillId="0" borderId="0" xfId="6" applyFont="1">
      <alignment vertical="center"/>
    </xf>
    <xf numFmtId="0" fontId="73" fillId="0" borderId="0" xfId="6" applyFont="1" applyAlignment="1">
      <alignment vertical="center" wrapText="1"/>
    </xf>
    <xf numFmtId="0" fontId="73" fillId="0" borderId="0" xfId="6" applyFont="1" applyAlignment="1">
      <alignment horizontal="center" vertical="center"/>
    </xf>
    <xf numFmtId="0" fontId="73" fillId="0" borderId="0" xfId="6" applyFont="1" applyAlignment="1">
      <alignment horizontal="center" vertical="center" wrapText="1"/>
    </xf>
    <xf numFmtId="0" fontId="73" fillId="0" borderId="2" xfId="6" applyFont="1" applyBorder="1" applyAlignment="1">
      <alignment horizontal="left" vertical="center"/>
    </xf>
    <xf numFmtId="0" fontId="73" fillId="0" borderId="0" xfId="6" applyFont="1" applyAlignment="1">
      <alignment horizontal="left" vertical="center"/>
    </xf>
    <xf numFmtId="0" fontId="26" fillId="0" borderId="0" xfId="0" applyFont="1">
      <alignment vertical="center"/>
    </xf>
    <xf numFmtId="178" fontId="52" fillId="8" borderId="0" xfId="4" applyNumberFormat="1" applyFont="1" applyFill="1"/>
    <xf numFmtId="178" fontId="52" fillId="8" borderId="0" xfId="4" applyNumberFormat="1" applyFont="1" applyFill="1" applyAlignment="1">
      <alignment vertical="center" shrinkToFit="1"/>
    </xf>
    <xf numFmtId="178" fontId="74" fillId="8" borderId="0" xfId="4" applyNumberFormat="1" applyFont="1" applyFill="1" applyAlignment="1">
      <alignment vertical="center" shrinkToFit="1"/>
    </xf>
    <xf numFmtId="178" fontId="73" fillId="8" borderId="0" xfId="4" applyNumberFormat="1" applyFont="1" applyFill="1" applyAlignment="1">
      <alignment vertical="center"/>
    </xf>
    <xf numFmtId="0" fontId="10" fillId="6" borderId="158" xfId="0" applyFont="1" applyFill="1" applyBorder="1" applyAlignment="1">
      <alignment horizontal="left" vertical="center" indent="5"/>
    </xf>
    <xf numFmtId="0" fontId="10" fillId="6" borderId="62" xfId="0" applyFont="1" applyFill="1" applyBorder="1">
      <alignment vertical="center"/>
    </xf>
    <xf numFmtId="0" fontId="65" fillId="2" borderId="0" xfId="0" applyFont="1" applyFill="1" applyAlignment="1">
      <alignment vertical="center" shrinkToFit="1"/>
    </xf>
    <xf numFmtId="0" fontId="8" fillId="14" borderId="0" xfId="0" applyFont="1" applyFill="1" applyAlignment="1">
      <alignment horizontal="left" vertical="center"/>
    </xf>
    <xf numFmtId="0" fontId="8" fillId="14" borderId="0" xfId="0" applyFont="1" applyFill="1">
      <alignment vertical="center"/>
    </xf>
    <xf numFmtId="0" fontId="31" fillId="14" borderId="0" xfId="0" applyFont="1" applyFill="1">
      <alignment vertical="center"/>
    </xf>
    <xf numFmtId="0" fontId="8" fillId="14" borderId="0" xfId="0" applyFont="1" applyFill="1" applyAlignment="1">
      <alignment horizontal="center" vertical="center"/>
    </xf>
    <xf numFmtId="0" fontId="6" fillId="14" borderId="0" xfId="0" applyFont="1" applyFill="1" applyAlignment="1">
      <alignment horizontal="center" vertical="center"/>
    </xf>
    <xf numFmtId="0" fontId="9" fillId="14" borderId="0" xfId="0" applyFont="1" applyFill="1">
      <alignment vertical="center"/>
    </xf>
    <xf numFmtId="0" fontId="40" fillId="14" borderId="0" xfId="0" applyFont="1" applyFill="1">
      <alignment vertical="center"/>
    </xf>
    <xf numFmtId="0" fontId="27" fillId="14" borderId="0" xfId="0" applyFont="1" applyFill="1">
      <alignment vertical="center"/>
    </xf>
    <xf numFmtId="0" fontId="6" fillId="14" borderId="0" xfId="0" applyFont="1" applyFill="1">
      <alignment vertical="center"/>
    </xf>
    <xf numFmtId="0" fontId="17" fillId="14" borderId="0" xfId="0" applyFont="1" applyFill="1">
      <alignment vertical="center"/>
    </xf>
    <xf numFmtId="0" fontId="10" fillId="14" borderId="0" xfId="0" applyFont="1" applyFill="1" applyAlignment="1">
      <alignment horizontal="right" vertical="center" shrinkToFit="1"/>
    </xf>
    <xf numFmtId="0" fontId="68" fillId="14" borderId="0" xfId="0" applyFont="1" applyFill="1" applyAlignment="1">
      <alignment horizontal="center" vertical="center"/>
    </xf>
    <xf numFmtId="0" fontId="10" fillId="14" borderId="0" xfId="0" applyFont="1" applyFill="1" applyAlignment="1">
      <alignment horizontal="right" vertical="center"/>
    </xf>
    <xf numFmtId="0" fontId="10" fillId="14" borderId="0" xfId="0" applyFont="1" applyFill="1">
      <alignment vertical="center"/>
    </xf>
    <xf numFmtId="0" fontId="10" fillId="14" borderId="0" xfId="0" applyFont="1" applyFill="1" applyAlignment="1">
      <alignment horizontal="center" vertical="center"/>
    </xf>
    <xf numFmtId="0" fontId="10" fillId="14" borderId="0" xfId="0" applyFont="1" applyFill="1" applyAlignment="1">
      <alignment horizontal="left" vertical="center"/>
    </xf>
    <xf numFmtId="0" fontId="0" fillId="14" borderId="0" xfId="0" applyFill="1">
      <alignment vertical="center"/>
    </xf>
    <xf numFmtId="0" fontId="10" fillId="14" borderId="0" xfId="0" applyFont="1" applyFill="1" applyAlignment="1">
      <alignment horizontal="left" vertical="center" wrapText="1"/>
    </xf>
    <xf numFmtId="0" fontId="27" fillId="14" borderId="0" xfId="0" applyFont="1" applyFill="1" applyAlignment="1">
      <alignment vertical="center" wrapText="1"/>
    </xf>
    <xf numFmtId="0" fontId="5" fillId="14" borderId="0" xfId="0" applyFont="1" applyFill="1">
      <alignment vertical="center"/>
    </xf>
    <xf numFmtId="0" fontId="10" fillId="15" borderId="0" xfId="0" applyFont="1" applyFill="1" applyAlignment="1">
      <alignment horizontal="left" vertical="center"/>
    </xf>
    <xf numFmtId="0" fontId="10" fillId="14" borderId="149" xfId="0" applyFont="1" applyFill="1" applyBorder="1" applyAlignment="1">
      <alignment horizontal="left" vertical="center"/>
    </xf>
    <xf numFmtId="38" fontId="10" fillId="14" borderId="149" xfId="9" applyFont="1" applyFill="1" applyBorder="1" applyAlignment="1">
      <alignment horizontal="left" vertical="center"/>
    </xf>
    <xf numFmtId="0" fontId="10" fillId="0" borderId="149" xfId="0" applyFont="1" applyBorder="1" applyAlignment="1">
      <alignment horizontal="left" vertical="center"/>
    </xf>
    <xf numFmtId="0" fontId="5" fillId="5" borderId="0" xfId="0" applyFont="1" applyFill="1">
      <alignment vertical="center"/>
    </xf>
    <xf numFmtId="0" fontId="17" fillId="15" borderId="0" xfId="0" applyFont="1" applyFill="1">
      <alignment vertical="center"/>
    </xf>
    <xf numFmtId="0" fontId="6" fillId="15" borderId="0" xfId="0" applyFont="1" applyFill="1" applyAlignment="1">
      <alignment horizontal="center" vertical="center"/>
    </xf>
    <xf numFmtId="0" fontId="10" fillId="15" borderId="0" xfId="0" applyFont="1" applyFill="1" applyAlignment="1">
      <alignment horizontal="right" vertical="center" shrinkToFit="1"/>
    </xf>
    <xf numFmtId="0" fontId="10" fillId="15" borderId="0" xfId="0" applyFont="1" applyFill="1" applyAlignment="1">
      <alignment horizontal="right" vertical="center"/>
    </xf>
    <xf numFmtId="0" fontId="10" fillId="15" borderId="0" xfId="0" applyFont="1" applyFill="1" applyAlignment="1">
      <alignment horizontal="left" vertical="center" wrapText="1"/>
    </xf>
    <xf numFmtId="0" fontId="17" fillId="15" borderId="0" xfId="0" applyFont="1" applyFill="1" applyAlignment="1">
      <alignment horizontal="right" vertical="center"/>
    </xf>
    <xf numFmtId="0" fontId="6" fillId="15" borderId="0" xfId="0" applyFont="1" applyFill="1" applyAlignment="1">
      <alignment horizontal="left" vertical="center"/>
    </xf>
    <xf numFmtId="0" fontId="9" fillId="15" borderId="0" xfId="0" applyFont="1" applyFill="1">
      <alignment vertical="center"/>
    </xf>
    <xf numFmtId="0" fontId="27" fillId="15" borderId="0" xfId="0" applyFont="1" applyFill="1">
      <alignment vertical="center"/>
    </xf>
    <xf numFmtId="0" fontId="5" fillId="15" borderId="0" xfId="0" applyFont="1" applyFill="1">
      <alignment vertical="center"/>
    </xf>
    <xf numFmtId="0" fontId="10" fillId="15" borderId="0" xfId="0" applyFont="1" applyFill="1">
      <alignment vertical="center"/>
    </xf>
    <xf numFmtId="0" fontId="11" fillId="15" borderId="0" xfId="0" applyFont="1" applyFill="1">
      <alignment vertical="center"/>
    </xf>
    <xf numFmtId="0" fontId="10" fillId="15" borderId="35" xfId="0" applyFont="1" applyFill="1" applyBorder="1" applyAlignment="1">
      <alignment vertical="center" wrapText="1"/>
    </xf>
    <xf numFmtId="0" fontId="0" fillId="15" borderId="0" xfId="0" applyFill="1">
      <alignment vertical="center"/>
    </xf>
    <xf numFmtId="0" fontId="10" fillId="10" borderId="149" xfId="0" applyFont="1" applyFill="1" applyBorder="1" applyAlignment="1" applyProtection="1">
      <alignment horizontal="left" vertical="center"/>
      <protection locked="0"/>
    </xf>
    <xf numFmtId="0" fontId="55" fillId="13" borderId="0" xfId="0" applyFont="1" applyFill="1" applyAlignment="1">
      <alignment vertical="center" shrinkToFit="1"/>
    </xf>
    <xf numFmtId="0" fontId="18" fillId="13" borderId="0" xfId="0" applyFont="1" applyFill="1">
      <alignment vertical="center"/>
    </xf>
    <xf numFmtId="0" fontId="11" fillId="9" borderId="0" xfId="0" applyFont="1" applyFill="1">
      <alignment vertical="center"/>
    </xf>
    <xf numFmtId="0" fontId="5" fillId="9" borderId="0" xfId="0" applyFont="1" applyFill="1">
      <alignment vertical="center"/>
    </xf>
    <xf numFmtId="0" fontId="9" fillId="9" borderId="0" xfId="0" applyFont="1" applyFill="1">
      <alignment vertical="center"/>
    </xf>
    <xf numFmtId="0" fontId="10" fillId="9" borderId="0" xfId="0" applyFont="1" applyFill="1">
      <alignment vertical="center"/>
    </xf>
    <xf numFmtId="0" fontId="10" fillId="9" borderId="0" xfId="0" applyFont="1" applyFill="1" applyAlignment="1">
      <alignment vertical="top"/>
    </xf>
    <xf numFmtId="0" fontId="5" fillId="9" borderId="0" xfId="0" applyFont="1" applyFill="1" applyAlignment="1">
      <alignment vertical="top"/>
    </xf>
    <xf numFmtId="0" fontId="8" fillId="0" borderId="0" xfId="0" applyFont="1" applyAlignment="1">
      <alignment vertical="center" wrapText="1"/>
    </xf>
    <xf numFmtId="0" fontId="35" fillId="0" borderId="0" xfId="0" applyFont="1" applyAlignment="1">
      <alignment vertical="center" wrapText="1"/>
    </xf>
    <xf numFmtId="0" fontId="54" fillId="0" borderId="0" xfId="0" applyFont="1" applyAlignment="1">
      <alignment vertical="center" wrapText="1"/>
    </xf>
    <xf numFmtId="0" fontId="37" fillId="0" borderId="0" xfId="0" applyFont="1" applyAlignment="1">
      <alignment vertical="center" wrapText="1"/>
    </xf>
    <xf numFmtId="0" fontId="35" fillId="0" borderId="2" xfId="0" applyFont="1" applyBorder="1" applyAlignment="1">
      <alignment vertical="center" wrapText="1"/>
    </xf>
    <xf numFmtId="0" fontId="8" fillId="0" borderId="0" xfId="0" applyFont="1" applyAlignment="1">
      <alignment horizontal="left" vertical="center"/>
    </xf>
    <xf numFmtId="0" fontId="37" fillId="0" borderId="0" xfId="0" applyFont="1">
      <alignment vertical="center"/>
    </xf>
    <xf numFmtId="0" fontId="39" fillId="0" borderId="0" xfId="0" applyFont="1">
      <alignment vertical="center"/>
    </xf>
    <xf numFmtId="0" fontId="38" fillId="0" borderId="0" xfId="0" applyFont="1">
      <alignment vertical="center"/>
    </xf>
    <xf numFmtId="0" fontId="35" fillId="0" borderId="0" xfId="0" applyFont="1">
      <alignment vertical="center"/>
    </xf>
    <xf numFmtId="0" fontId="79" fillId="0" borderId="0" xfId="0" applyFont="1">
      <alignment vertical="center"/>
    </xf>
    <xf numFmtId="0" fontId="80" fillId="0" borderId="0" xfId="0" applyFont="1">
      <alignment vertical="center"/>
    </xf>
    <xf numFmtId="0" fontId="81" fillId="0" borderId="0" xfId="0" applyFont="1">
      <alignment vertical="center"/>
    </xf>
    <xf numFmtId="0" fontId="82" fillId="0" borderId="0" xfId="0" applyFont="1">
      <alignment vertical="center"/>
    </xf>
    <xf numFmtId="0" fontId="10" fillId="0" borderId="51" xfId="0" applyFont="1" applyBorder="1" applyAlignment="1">
      <alignment horizontal="left" vertical="center" indent="1"/>
    </xf>
    <xf numFmtId="0" fontId="10" fillId="0" borderId="40" xfId="0" applyFont="1" applyBorder="1">
      <alignment vertical="center"/>
    </xf>
    <xf numFmtId="0" fontId="15" fillId="0" borderId="0" xfId="0" applyFont="1" applyAlignment="1">
      <alignment horizontal="right" vertical="center"/>
    </xf>
    <xf numFmtId="0" fontId="76" fillId="0" borderId="0" xfId="0" applyFont="1">
      <alignment vertical="center"/>
    </xf>
    <xf numFmtId="0" fontId="28" fillId="0" borderId="0" xfId="0" applyFont="1" applyAlignment="1">
      <alignment horizontal="left" vertical="center" indent="14"/>
    </xf>
    <xf numFmtId="0" fontId="28" fillId="0" borderId="137" xfId="0" applyFont="1" applyBorder="1">
      <alignment vertical="center"/>
    </xf>
    <xf numFmtId="0" fontId="8" fillId="0" borderId="49" xfId="0" applyFont="1" applyBorder="1">
      <alignment vertical="center"/>
    </xf>
    <xf numFmtId="0" fontId="8" fillId="0" borderId="50" xfId="0" applyFont="1" applyBorder="1">
      <alignment vertical="center"/>
    </xf>
    <xf numFmtId="0" fontId="8" fillId="0" borderId="50" xfId="0" applyFont="1" applyBorder="1" applyAlignment="1">
      <alignment horizontal="center" vertical="center" shrinkToFit="1"/>
    </xf>
    <xf numFmtId="0" fontId="8" fillId="0" borderId="51" xfId="0" applyFont="1" applyBorder="1">
      <alignment vertical="center"/>
    </xf>
    <xf numFmtId="0" fontId="8" fillId="0" borderId="42" xfId="0" applyFont="1" applyBorder="1">
      <alignment vertical="center"/>
    </xf>
    <xf numFmtId="0" fontId="8" fillId="0" borderId="34" xfId="0" applyFont="1" applyBorder="1">
      <alignment vertical="center"/>
    </xf>
    <xf numFmtId="0" fontId="85" fillId="0" borderId="0" xfId="0" applyFont="1">
      <alignment vertical="center"/>
    </xf>
    <xf numFmtId="0" fontId="86" fillId="0" borderId="0" xfId="0" applyFont="1" applyAlignment="1">
      <alignment horizontal="center" vertical="center" shrinkToFit="1"/>
    </xf>
    <xf numFmtId="0" fontId="83" fillId="16" borderId="8" xfId="0" applyFont="1" applyFill="1" applyBorder="1" applyAlignment="1">
      <alignment horizontal="center" vertical="center" shrinkToFit="1"/>
    </xf>
    <xf numFmtId="0" fontId="84" fillId="4" borderId="8" xfId="0" applyFont="1" applyFill="1" applyBorder="1" applyAlignment="1">
      <alignment horizontal="center" vertical="center" shrinkToFit="1"/>
    </xf>
    <xf numFmtId="0" fontId="60" fillId="4" borderId="8" xfId="0" applyFont="1" applyFill="1" applyBorder="1" applyAlignment="1">
      <alignment horizontal="center" vertical="center" shrinkToFit="1"/>
    </xf>
    <xf numFmtId="0" fontId="60" fillId="4" borderId="8" xfId="0" applyFont="1" applyFill="1" applyBorder="1" applyAlignment="1">
      <alignment horizontal="center" vertical="center" wrapText="1" shrinkToFit="1"/>
    </xf>
    <xf numFmtId="42" fontId="60" fillId="17" borderId="8" xfId="0" applyNumberFormat="1" applyFont="1" applyFill="1" applyBorder="1" applyAlignment="1">
      <alignment horizontal="center" vertical="center" shrinkToFit="1"/>
    </xf>
    <xf numFmtId="42" fontId="83" fillId="18" borderId="8" xfId="0" applyNumberFormat="1" applyFont="1" applyFill="1" applyBorder="1" applyAlignment="1">
      <alignment horizontal="center" vertical="center" shrinkToFit="1"/>
    </xf>
    <xf numFmtId="38" fontId="0" fillId="0" borderId="0" xfId="0" applyNumberForma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8" fillId="0" borderId="35" xfId="0" applyFont="1" applyBorder="1">
      <alignment vertical="center"/>
    </xf>
    <xf numFmtId="0" fontId="8" fillId="0" borderId="0" xfId="0" applyFont="1" applyAlignment="1">
      <alignment horizontal="center" vertical="center" shrinkToFit="1"/>
    </xf>
    <xf numFmtId="0" fontId="9" fillId="0" borderId="0" xfId="0" applyFont="1" applyAlignment="1">
      <alignment horizontal="left" vertical="center"/>
    </xf>
    <xf numFmtId="178" fontId="73" fillId="8" borderId="0" xfId="4" applyNumberFormat="1" applyFont="1" applyFill="1" applyAlignment="1">
      <alignment horizontal="left" vertical="center" indent="1"/>
    </xf>
    <xf numFmtId="0" fontId="27" fillId="14" borderId="0" xfId="0" applyFont="1" applyFill="1" applyAlignment="1">
      <alignment horizontal="center" vertical="center"/>
    </xf>
    <xf numFmtId="0" fontId="5" fillId="14" borderId="0" xfId="0" applyFont="1" applyFill="1" applyAlignment="1">
      <alignment horizontal="center" vertical="center"/>
    </xf>
    <xf numFmtId="0" fontId="9" fillId="14" borderId="0" xfId="0" applyFont="1" applyFill="1" applyAlignment="1">
      <alignment horizontal="center" vertical="center"/>
    </xf>
    <xf numFmtId="0" fontId="27" fillId="14" borderId="0" xfId="0" applyFont="1" applyFill="1" applyAlignment="1">
      <alignment horizontal="left" vertical="center" wrapText="1"/>
    </xf>
    <xf numFmtId="0" fontId="26" fillId="14" borderId="0" xfId="0" applyFont="1" applyFill="1">
      <alignment vertical="center"/>
    </xf>
    <xf numFmtId="0" fontId="27" fillId="14" borderId="0" xfId="0" applyFont="1" applyFill="1" applyAlignment="1">
      <alignment horizontal="left" vertical="center"/>
    </xf>
    <xf numFmtId="0" fontId="25" fillId="14" borderId="0" xfId="0" applyFont="1" applyFill="1">
      <alignment vertical="center"/>
    </xf>
    <xf numFmtId="0" fontId="10" fillId="10" borderId="149" xfId="0" applyFont="1" applyFill="1" applyBorder="1" applyAlignment="1">
      <alignment horizontal="left" vertical="center"/>
    </xf>
    <xf numFmtId="0" fontId="27" fillId="15" borderId="0" xfId="0" applyFont="1" applyFill="1" applyAlignment="1">
      <alignment horizontal="center" vertical="center"/>
    </xf>
    <xf numFmtId="0" fontId="29" fillId="0" borderId="21" xfId="7" applyBorder="1" applyAlignment="1" applyProtection="1">
      <alignment horizontal="center" vertical="center"/>
      <protection locked="0"/>
    </xf>
    <xf numFmtId="0" fontId="29" fillId="0" borderId="9" xfId="7" applyBorder="1" applyAlignment="1" applyProtection="1">
      <alignment horizontal="center" vertical="center"/>
      <protection locked="0"/>
    </xf>
    <xf numFmtId="0" fontId="29" fillId="0" borderId="63" xfId="7" applyBorder="1" applyAlignment="1" applyProtection="1">
      <alignment horizontal="center" vertical="center"/>
      <protection locked="0"/>
    </xf>
    <xf numFmtId="0" fontId="29" fillId="0" borderId="15" xfId="7" applyBorder="1" applyAlignment="1" applyProtection="1">
      <alignment horizontal="center" vertical="center"/>
      <protection locked="0"/>
    </xf>
    <xf numFmtId="0" fontId="29" fillId="0" borderId="27" xfId="7" applyBorder="1" applyAlignment="1" applyProtection="1">
      <alignment horizontal="center" vertical="center"/>
      <protection locked="0"/>
    </xf>
    <xf numFmtId="0" fontId="29" fillId="0" borderId="26" xfId="7" applyBorder="1" applyAlignment="1" applyProtection="1">
      <alignment horizontal="center" vertical="center"/>
      <protection locked="0"/>
    </xf>
    <xf numFmtId="0" fontId="29" fillId="0" borderId="36" xfId="7" applyBorder="1" applyAlignment="1" applyProtection="1">
      <alignment horizontal="center" vertical="center"/>
      <protection locked="0"/>
    </xf>
    <xf numFmtId="0" fontId="29" fillId="0" borderId="3" xfId="7" applyBorder="1" applyAlignment="1" applyProtection="1">
      <alignment horizontal="center" vertical="center"/>
      <protection locked="0"/>
    </xf>
    <xf numFmtId="0" fontId="29" fillId="0" borderId="8" xfId="7" applyBorder="1" applyAlignment="1" applyProtection="1">
      <alignment horizontal="center" vertical="center"/>
      <protection locked="0"/>
    </xf>
    <xf numFmtId="0" fontId="29" fillId="0" borderId="52" xfId="7" applyBorder="1" applyAlignment="1" applyProtection="1">
      <alignment horizontal="center" vertical="center"/>
      <protection locked="0"/>
    </xf>
    <xf numFmtId="0" fontId="29" fillId="0" borderId="64" xfId="7" applyBorder="1" applyAlignment="1" applyProtection="1">
      <alignment horizontal="center" vertical="center"/>
      <protection locked="0"/>
    </xf>
    <xf numFmtId="0" fontId="29" fillId="0" borderId="62" xfId="7" applyBorder="1" applyAlignment="1" applyProtection="1">
      <alignment horizontal="center" vertical="center"/>
      <protection locked="0"/>
    </xf>
    <xf numFmtId="0" fontId="10" fillId="0" borderId="0" xfId="0" applyFont="1" applyAlignment="1">
      <alignment horizontal="center" vertical="center"/>
    </xf>
    <xf numFmtId="0" fontId="10" fillId="0" borderId="26" xfId="0" applyFont="1" applyBorder="1" applyProtection="1">
      <alignment vertical="center"/>
      <protection locked="0"/>
    </xf>
    <xf numFmtId="14" fontId="0" fillId="0" borderId="0" xfId="0" applyNumberFormat="1" applyAlignment="1">
      <alignment horizontal="left" vertical="center"/>
    </xf>
    <xf numFmtId="0" fontId="0" fillId="0" borderId="0" xfId="7" applyFont="1"/>
    <xf numFmtId="0" fontId="10" fillId="0" borderId="50" xfId="0" applyFont="1" applyBorder="1">
      <alignment vertical="center"/>
    </xf>
    <xf numFmtId="0" fontId="0" fillId="0" borderId="36" xfId="7" applyFont="1" applyBorder="1" applyAlignment="1" applyProtection="1">
      <alignment horizontal="center" vertical="center"/>
      <protection locked="0"/>
    </xf>
    <xf numFmtId="0" fontId="8" fillId="14" borderId="48" xfId="0" applyFont="1" applyFill="1" applyBorder="1" applyAlignment="1">
      <alignment horizontal="left" vertical="center" wrapText="1"/>
    </xf>
    <xf numFmtId="0" fontId="10" fillId="0" borderId="0" xfId="0" applyFont="1" applyAlignment="1">
      <alignment horizontal="center" vertical="top"/>
    </xf>
    <xf numFmtId="0" fontId="31" fillId="0" borderId="0" xfId="0" applyFont="1" applyAlignment="1">
      <alignment horizontal="center" vertical="center"/>
    </xf>
    <xf numFmtId="0" fontId="9" fillId="0" borderId="38" xfId="0" applyFont="1" applyBorder="1" applyAlignment="1">
      <alignment horizontal="left" vertical="center" wrapText="1" indent="1"/>
    </xf>
    <xf numFmtId="0" fontId="9" fillId="0" borderId="1" xfId="0" applyFont="1" applyBorder="1" applyAlignment="1">
      <alignment horizontal="left" vertical="center" indent="1"/>
    </xf>
    <xf numFmtId="0" fontId="31" fillId="0" borderId="43" xfId="0" applyFont="1" applyBorder="1" applyAlignment="1">
      <alignment horizontal="center" vertical="center"/>
    </xf>
    <xf numFmtId="0" fontId="31" fillId="0" borderId="144" xfId="0" applyFont="1" applyBorder="1" applyAlignment="1">
      <alignment horizontal="center" vertical="center"/>
    </xf>
    <xf numFmtId="0" fontId="15" fillId="0" borderId="144" xfId="0" applyFont="1" applyBorder="1">
      <alignment vertical="center"/>
    </xf>
    <xf numFmtId="0" fontId="15" fillId="0" borderId="56" xfId="0" applyFont="1" applyBorder="1">
      <alignment vertical="center"/>
    </xf>
    <xf numFmtId="0" fontId="9" fillId="0" borderId="0" xfId="0" applyFont="1" applyAlignment="1">
      <alignment horizontal="left" vertical="center" wrapText="1" indent="1"/>
    </xf>
    <xf numFmtId="0" fontId="9" fillId="0" borderId="1" xfId="0" applyFont="1" applyBorder="1" applyAlignment="1">
      <alignment horizontal="left" vertical="center" wrapText="1" indent="1"/>
    </xf>
    <xf numFmtId="0" fontId="31" fillId="0" borderId="43" xfId="0" applyFont="1" applyBorder="1" applyAlignment="1">
      <alignment horizontal="left" vertical="center"/>
    </xf>
    <xf numFmtId="0" fontId="31" fillId="0" borderId="144" xfId="0" applyFont="1" applyBorder="1" applyAlignment="1">
      <alignment horizontal="left" vertical="center"/>
    </xf>
    <xf numFmtId="0" fontId="9" fillId="0" borderId="3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38" fontId="10" fillId="14" borderId="0" xfId="9" applyFont="1" applyFill="1" applyBorder="1" applyAlignment="1">
      <alignment horizontal="left" vertical="center"/>
    </xf>
    <xf numFmtId="0" fontId="87" fillId="14" borderId="0" xfId="0" applyFont="1" applyFill="1" applyAlignment="1">
      <alignment horizontal="left" vertical="center"/>
    </xf>
    <xf numFmtId="0" fontId="40" fillId="14" borderId="0" xfId="0" applyFont="1" applyFill="1" applyAlignment="1">
      <alignment horizontal="center" vertical="center"/>
    </xf>
    <xf numFmtId="49" fontId="10" fillId="10" borderId="149" xfId="0" applyNumberFormat="1" applyFont="1" applyFill="1" applyBorder="1" applyAlignment="1" applyProtection="1">
      <alignment horizontal="left" vertical="center"/>
      <protection locked="0"/>
    </xf>
    <xf numFmtId="0" fontId="0" fillId="0" borderId="0" xfId="0" applyAlignment="1">
      <alignment horizontal="right" vertical="center"/>
    </xf>
    <xf numFmtId="0" fontId="87" fillId="14" borderId="78" xfId="0" applyFont="1" applyFill="1" applyBorder="1" applyAlignment="1">
      <alignment horizontal="left" vertical="center"/>
    </xf>
    <xf numFmtId="0" fontId="10" fillId="14" borderId="4" xfId="0" applyFont="1" applyFill="1" applyBorder="1" applyAlignment="1">
      <alignment horizontal="left" vertical="center"/>
    </xf>
    <xf numFmtId="0" fontId="10" fillId="14" borderId="149" xfId="0" applyFont="1" applyFill="1" applyBorder="1" applyAlignment="1">
      <alignment horizontal="right" vertical="center"/>
    </xf>
    <xf numFmtId="0" fontId="10" fillId="10" borderId="149" xfId="0" applyFont="1" applyFill="1" applyBorder="1" applyAlignment="1" applyProtection="1">
      <alignment horizontal="right" vertical="center"/>
      <protection locked="0"/>
    </xf>
    <xf numFmtId="0" fontId="0" fillId="14" borderId="51" xfId="0" applyFill="1" applyBorder="1">
      <alignment vertical="center"/>
    </xf>
    <xf numFmtId="0" fontId="0" fillId="14" borderId="40" xfId="0" applyFill="1" applyBorder="1">
      <alignment vertical="center"/>
    </xf>
    <xf numFmtId="0" fontId="0" fillId="14" borderId="34" xfId="0" applyFill="1" applyBorder="1">
      <alignment vertical="center"/>
    </xf>
    <xf numFmtId="0" fontId="78" fillId="5" borderId="0" xfId="0" applyFont="1" applyFill="1" applyAlignment="1">
      <alignment horizontal="center" vertical="center"/>
    </xf>
    <xf numFmtId="0" fontId="18" fillId="12" borderId="0" xfId="0" applyFont="1" applyFill="1" applyAlignment="1">
      <alignment horizontal="left" vertical="center"/>
    </xf>
    <xf numFmtId="0" fontId="10" fillId="0" borderId="35" xfId="0" applyFont="1" applyBorder="1" applyAlignment="1">
      <alignment horizontal="center" vertical="center"/>
    </xf>
    <xf numFmtId="0" fontId="10" fillId="14" borderId="78" xfId="0" applyFont="1" applyFill="1" applyBorder="1" applyAlignment="1">
      <alignment horizontal="center" vertical="center"/>
    </xf>
    <xf numFmtId="0" fontId="88" fillId="14" borderId="0" xfId="0" applyFont="1" applyFill="1">
      <alignment vertical="center"/>
    </xf>
    <xf numFmtId="0" fontId="88" fillId="14" borderId="0" xfId="0" applyFont="1" applyFill="1" applyAlignment="1">
      <alignment vertical="center" wrapText="1"/>
    </xf>
    <xf numFmtId="0" fontId="88" fillId="14" borderId="0" xfId="0" applyFont="1" applyFill="1" applyAlignment="1">
      <alignment vertical="top"/>
    </xf>
    <xf numFmtId="0" fontId="10" fillId="0" borderId="0" xfId="0" applyFont="1" applyAlignment="1">
      <alignment horizontal="left" vertical="center" indent="1"/>
    </xf>
    <xf numFmtId="0" fontId="8" fillId="10" borderId="149" xfId="0" applyFont="1" applyFill="1" applyBorder="1">
      <alignment vertical="center"/>
    </xf>
    <xf numFmtId="0" fontId="8" fillId="0" borderId="149" xfId="0" applyFont="1" applyBorder="1">
      <alignment vertical="center"/>
    </xf>
    <xf numFmtId="0" fontId="0" fillId="14" borderId="50" xfId="0" applyFill="1" applyBorder="1">
      <alignment vertical="center"/>
    </xf>
    <xf numFmtId="0" fontId="0" fillId="14" borderId="35" xfId="0" applyFill="1" applyBorder="1">
      <alignment vertical="center"/>
    </xf>
    <xf numFmtId="0" fontId="8" fillId="14" borderId="0" xfId="0" applyFont="1" applyFill="1" applyAlignment="1">
      <alignment horizontal="left" vertical="center" wrapText="1"/>
    </xf>
    <xf numFmtId="0" fontId="10" fillId="10" borderId="149" xfId="0" applyFont="1" applyFill="1" applyBorder="1" applyProtection="1">
      <alignment vertical="center"/>
      <protection locked="0"/>
    </xf>
    <xf numFmtId="0" fontId="10" fillId="0" borderId="144" xfId="0" applyFont="1" applyBorder="1" applyAlignment="1">
      <alignment vertical="center" wrapText="1" shrinkToFit="1"/>
    </xf>
    <xf numFmtId="0" fontId="10" fillId="0" borderId="35" xfId="0" applyFont="1" applyBorder="1" applyAlignment="1">
      <alignment vertical="center" wrapText="1" shrinkToFit="1"/>
    </xf>
    <xf numFmtId="0" fontId="10" fillId="0" borderId="35" xfId="0" applyFont="1" applyBorder="1" applyAlignment="1">
      <alignment horizontal="left" vertical="center" indent="1"/>
    </xf>
    <xf numFmtId="0" fontId="10" fillId="0" borderId="34" xfId="0" applyFont="1" applyBorder="1" applyAlignment="1">
      <alignment horizontal="left" vertical="center" indent="1"/>
    </xf>
    <xf numFmtId="179" fontId="10" fillId="0" borderId="50" xfId="0" applyNumberFormat="1" applyFont="1" applyBorder="1" applyAlignment="1">
      <alignment vertical="center" wrapText="1"/>
    </xf>
    <xf numFmtId="179" fontId="10" fillId="0" borderId="35" xfId="0" applyNumberFormat="1" applyFont="1" applyBorder="1" applyAlignment="1">
      <alignment vertical="center" wrapText="1"/>
    </xf>
    <xf numFmtId="49" fontId="10" fillId="10" borderId="149" xfId="0" applyNumberFormat="1" applyFont="1" applyFill="1" applyBorder="1" applyAlignment="1" applyProtection="1">
      <alignment horizontal="left" vertical="center" shrinkToFit="1"/>
      <protection locked="0"/>
    </xf>
    <xf numFmtId="49" fontId="10" fillId="10" borderId="163" xfId="0" applyNumberFormat="1" applyFont="1" applyFill="1" applyBorder="1" applyAlignment="1" applyProtection="1">
      <alignment horizontal="center" vertical="center"/>
      <protection locked="0"/>
    </xf>
    <xf numFmtId="49" fontId="10" fillId="10" borderId="147" xfId="0" applyNumberFormat="1" applyFont="1" applyFill="1" applyBorder="1" applyAlignment="1" applyProtection="1">
      <alignment horizontal="center" vertical="center"/>
      <protection locked="0"/>
    </xf>
    <xf numFmtId="49" fontId="10" fillId="10" borderId="149" xfId="0" applyNumberFormat="1" applyFont="1" applyFill="1" applyBorder="1" applyAlignment="1" applyProtection="1">
      <alignment horizontal="center" vertical="center"/>
      <protection locked="0"/>
    </xf>
    <xf numFmtId="0" fontId="10" fillId="0" borderId="149" xfId="0" applyFont="1" applyBorder="1" applyAlignment="1" applyProtection="1">
      <alignment horizontal="center" vertical="center"/>
      <protection locked="0"/>
    </xf>
    <xf numFmtId="0" fontId="95" fillId="2" borderId="0" xfId="0" applyFont="1" applyFill="1">
      <alignment vertical="center"/>
    </xf>
    <xf numFmtId="0" fontId="95" fillId="0" borderId="0" xfId="0" applyFont="1">
      <alignment vertical="center"/>
    </xf>
    <xf numFmtId="38" fontId="13" fillId="0" borderId="8" xfId="0" applyNumberFormat="1" applyFont="1" applyBorder="1" applyAlignment="1">
      <alignment horizontal="center" vertical="center" shrinkToFit="1"/>
    </xf>
    <xf numFmtId="0" fontId="96" fillId="0" borderId="8" xfId="0" applyFont="1" applyBorder="1" applyAlignment="1">
      <alignment horizontal="center" vertical="center" shrinkToFit="1"/>
    </xf>
    <xf numFmtId="0" fontId="0" fillId="0" borderId="0" xfId="0" applyAlignment="1">
      <alignment shrinkToFit="1"/>
    </xf>
    <xf numFmtId="0" fontId="13" fillId="0" borderId="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0" fillId="0" borderId="40" xfId="0" applyFont="1" applyBorder="1" applyAlignment="1">
      <alignment horizontal="center" vertical="center"/>
    </xf>
    <xf numFmtId="0" fontId="97" fillId="0" borderId="0" xfId="0" applyFont="1" applyAlignment="1">
      <alignment horizontal="justify" vertical="center"/>
    </xf>
    <xf numFmtId="0" fontId="11" fillId="14" borderId="0" xfId="0" applyFont="1" applyFill="1" applyAlignment="1">
      <alignment horizontal="left" vertical="center"/>
    </xf>
    <xf numFmtId="0" fontId="11" fillId="14" borderId="4" xfId="0" applyFont="1" applyFill="1" applyBorder="1" applyAlignment="1">
      <alignment horizontal="left"/>
    </xf>
    <xf numFmtId="0" fontId="89" fillId="14" borderId="0" xfId="0" applyFont="1" applyFill="1">
      <alignment vertical="center"/>
    </xf>
    <xf numFmtId="0" fontId="10" fillId="15" borderId="35" xfId="0" applyFont="1" applyFill="1" applyBorder="1" applyAlignment="1">
      <alignment horizontal="left" vertical="center" wrapText="1"/>
    </xf>
    <xf numFmtId="0" fontId="8" fillId="15" borderId="48" xfId="0" applyFont="1" applyFill="1" applyBorder="1" applyAlignment="1">
      <alignment horizontal="left" vertical="center" wrapText="1" indent="2"/>
    </xf>
    <xf numFmtId="0" fontId="8" fillId="15" borderId="0" xfId="0" applyFont="1" applyFill="1" applyAlignment="1">
      <alignment horizontal="left" vertical="center" wrapText="1" indent="2"/>
    </xf>
    <xf numFmtId="0" fontId="10" fillId="0" borderId="176" xfId="0" applyFont="1" applyBorder="1" applyAlignment="1" applyProtection="1">
      <alignment horizontal="center" vertical="center"/>
      <protection locked="0"/>
    </xf>
    <xf numFmtId="0" fontId="10" fillId="7" borderId="177" xfId="0" applyFont="1" applyFill="1" applyBorder="1" applyAlignment="1">
      <alignment horizontal="center" vertical="center"/>
    </xf>
    <xf numFmtId="0" fontId="10" fillId="0" borderId="139" xfId="0" applyFont="1" applyBorder="1" applyAlignment="1" applyProtection="1">
      <alignment horizontal="center" vertical="center"/>
      <protection locked="0"/>
    </xf>
    <xf numFmtId="0" fontId="10" fillId="0" borderId="177" xfId="0" applyFont="1" applyBorder="1" applyProtection="1">
      <alignment vertical="center"/>
      <protection locked="0"/>
    </xf>
    <xf numFmtId="0" fontId="10" fillId="6" borderId="178" xfId="0" applyFont="1" applyFill="1" applyBorder="1">
      <alignment vertical="center"/>
    </xf>
    <xf numFmtId="0" fontId="10" fillId="6" borderId="18" xfId="0" applyFont="1" applyFill="1" applyBorder="1">
      <alignment vertical="center"/>
    </xf>
    <xf numFmtId="0" fontId="10" fillId="0" borderId="64" xfId="0" applyFont="1" applyBorder="1" applyProtection="1">
      <alignment vertical="center"/>
      <protection locked="0"/>
    </xf>
    <xf numFmtId="0" fontId="10" fillId="0" borderId="8" xfId="0" applyFont="1" applyBorder="1" applyProtection="1">
      <alignment vertical="center"/>
      <protection locked="0"/>
    </xf>
    <xf numFmtId="0" fontId="10" fillId="6" borderId="53" xfId="0" applyFont="1" applyFill="1" applyBorder="1" applyAlignment="1">
      <alignment horizontal="left" vertical="center"/>
    </xf>
    <xf numFmtId="0" fontId="10" fillId="6" borderId="3" xfId="0" applyFont="1" applyFill="1" applyBorder="1">
      <alignment vertical="center"/>
    </xf>
    <xf numFmtId="0" fontId="10" fillId="6" borderId="72" xfId="0" applyFont="1" applyFill="1" applyBorder="1" applyAlignment="1">
      <alignment horizontal="left" vertical="center"/>
    </xf>
    <xf numFmtId="0" fontId="10" fillId="6" borderId="20" xfId="0" applyFont="1" applyFill="1" applyBorder="1" applyAlignment="1">
      <alignment horizontal="center" vertical="center"/>
    </xf>
    <xf numFmtId="0" fontId="10" fillId="6" borderId="58" xfId="0" applyFont="1" applyFill="1" applyBorder="1" applyAlignment="1">
      <alignment horizontal="left" vertical="center" wrapText="1"/>
    </xf>
    <xf numFmtId="0" fontId="10" fillId="6" borderId="57" xfId="0" applyFont="1" applyFill="1" applyBorder="1" applyAlignment="1">
      <alignment vertical="center" wrapText="1"/>
    </xf>
    <xf numFmtId="179" fontId="10" fillId="0" borderId="176" xfId="0" applyNumberFormat="1" applyFont="1" applyBorder="1" applyAlignment="1" applyProtection="1">
      <alignment horizontal="center" vertical="center"/>
      <protection locked="0"/>
    </xf>
    <xf numFmtId="0" fontId="10" fillId="6" borderId="25" xfId="0" applyFont="1" applyFill="1" applyBorder="1" applyAlignment="1">
      <alignment horizontal="center" vertical="center"/>
    </xf>
    <xf numFmtId="0" fontId="7" fillId="0" borderId="15" xfId="0" applyFont="1" applyBorder="1" applyAlignment="1" applyProtection="1">
      <alignment horizontal="center" vertical="center"/>
      <protection locked="0"/>
    </xf>
    <xf numFmtId="0" fontId="10" fillId="6" borderId="63" xfId="0" applyFont="1" applyFill="1" applyBorder="1" applyAlignment="1">
      <alignment horizontal="center" vertical="center" wrapText="1"/>
    </xf>
    <xf numFmtId="0" fontId="7" fillId="0" borderId="15" xfId="0" applyFont="1" applyBorder="1" applyProtection="1">
      <alignment vertical="center"/>
      <protection locked="0"/>
    </xf>
    <xf numFmtId="0" fontId="10" fillId="6" borderId="62" xfId="0" applyFont="1" applyFill="1" applyBorder="1" applyAlignment="1">
      <alignment horizontal="left" vertical="center" wrapText="1"/>
    </xf>
    <xf numFmtId="0" fontId="10" fillId="6" borderId="158" xfId="0" applyFont="1" applyFill="1" applyBorder="1" applyAlignment="1">
      <alignment horizontal="left" vertical="center" wrapText="1"/>
    </xf>
    <xf numFmtId="0" fontId="7" fillId="0" borderId="179" xfId="0" applyFont="1" applyBorder="1" applyAlignment="1" applyProtection="1">
      <alignment horizontal="center" vertical="center"/>
      <protection locked="0"/>
    </xf>
    <xf numFmtId="0" fontId="10" fillId="6" borderId="21" xfId="0" applyFont="1" applyFill="1" applyBorder="1" applyAlignment="1">
      <alignment horizontal="center" vertical="center" wrapText="1"/>
    </xf>
    <xf numFmtId="0" fontId="10" fillId="0" borderId="36" xfId="0" applyFont="1" applyBorder="1" applyProtection="1">
      <alignment vertical="center"/>
      <protection locked="0"/>
    </xf>
    <xf numFmtId="0" fontId="10" fillId="6" borderId="52" xfId="0" applyFont="1" applyFill="1" applyBorder="1" applyAlignment="1">
      <alignment horizontal="left" vertical="center" wrapText="1"/>
    </xf>
    <xf numFmtId="0" fontId="10" fillId="6" borderId="53" xfId="0" applyFont="1" applyFill="1" applyBorder="1" applyAlignment="1">
      <alignment horizontal="left" vertical="center" wrapText="1"/>
    </xf>
    <xf numFmtId="0" fontId="7" fillId="0" borderId="180" xfId="0" applyFont="1" applyBorder="1" applyAlignment="1" applyProtection="1">
      <alignment horizontal="center" vertical="center"/>
      <protection locked="0"/>
    </xf>
    <xf numFmtId="0" fontId="10" fillId="6" borderId="19" xfId="0" applyFont="1" applyFill="1" applyBorder="1" applyAlignment="1">
      <alignment horizontal="center" vertical="center" wrapText="1"/>
    </xf>
    <xf numFmtId="0" fontId="10" fillId="0" borderId="14" xfId="0" applyFont="1" applyBorder="1" applyProtection="1">
      <alignment vertical="center"/>
      <protection locked="0"/>
    </xf>
    <xf numFmtId="0" fontId="10" fillId="6" borderId="57" xfId="0" applyFont="1" applyFill="1" applyBorder="1" applyAlignment="1">
      <alignment horizontal="left" vertical="center" wrapText="1"/>
    </xf>
    <xf numFmtId="0" fontId="10" fillId="7" borderId="178" xfId="0" applyFont="1" applyFill="1" applyBorder="1">
      <alignment vertical="center"/>
    </xf>
    <xf numFmtId="0" fontId="10" fillId="7" borderId="18" xfId="0" applyFont="1" applyFill="1" applyBorder="1">
      <alignment vertical="center"/>
    </xf>
    <xf numFmtId="0" fontId="10" fillId="7" borderId="62" xfId="0" applyFont="1" applyFill="1" applyBorder="1">
      <alignment vertical="center"/>
    </xf>
    <xf numFmtId="0" fontId="10" fillId="7" borderId="158" xfId="0" applyFont="1" applyFill="1" applyBorder="1" applyAlignment="1">
      <alignment horizontal="left" vertical="center" indent="5"/>
    </xf>
    <xf numFmtId="0" fontId="10" fillId="7" borderId="3" xfId="0" applyFont="1" applyFill="1" applyBorder="1">
      <alignment vertical="center"/>
    </xf>
    <xf numFmtId="0" fontId="10" fillId="7" borderId="72" xfId="0" applyFont="1" applyFill="1" applyBorder="1" applyAlignment="1">
      <alignment horizontal="left" vertical="center"/>
    </xf>
    <xf numFmtId="0" fontId="10" fillId="7" borderId="20" xfId="0" applyFont="1" applyFill="1" applyBorder="1" applyAlignment="1">
      <alignment horizontal="center" vertical="center"/>
    </xf>
    <xf numFmtId="0" fontId="10" fillId="7" borderId="58" xfId="0" applyFont="1" applyFill="1" applyBorder="1" applyAlignment="1">
      <alignment horizontal="left" vertical="center" wrapText="1"/>
    </xf>
    <xf numFmtId="0" fontId="10" fillId="7" borderId="57" xfId="0" applyFont="1" applyFill="1" applyBorder="1" applyAlignment="1">
      <alignment vertical="center" wrapText="1"/>
    </xf>
    <xf numFmtId="0" fontId="10" fillId="7" borderId="25" xfId="0" applyFont="1" applyFill="1" applyBorder="1" applyAlignment="1">
      <alignment horizontal="center" vertical="center"/>
    </xf>
    <xf numFmtId="0" fontId="10" fillId="7" borderId="63" xfId="0" applyFont="1" applyFill="1" applyBorder="1" applyAlignment="1">
      <alignment horizontal="center" vertical="center" wrapText="1"/>
    </xf>
    <xf numFmtId="0" fontId="10" fillId="7" borderId="62" xfId="0" applyFont="1" applyFill="1" applyBorder="1" applyAlignment="1">
      <alignment horizontal="left" vertical="center" wrapText="1"/>
    </xf>
    <xf numFmtId="0" fontId="10" fillId="7" borderId="158" xfId="0" applyFont="1" applyFill="1" applyBorder="1" applyAlignment="1">
      <alignment horizontal="left" vertical="center" wrapText="1"/>
    </xf>
    <xf numFmtId="0" fontId="10" fillId="7" borderId="21" xfId="0" applyFont="1" applyFill="1" applyBorder="1" applyAlignment="1">
      <alignment horizontal="center" vertical="center" wrapText="1"/>
    </xf>
    <xf numFmtId="0" fontId="10" fillId="7" borderId="52" xfId="0" applyFont="1" applyFill="1" applyBorder="1" applyAlignment="1">
      <alignment horizontal="left" vertical="center" wrapText="1"/>
    </xf>
    <xf numFmtId="0" fontId="10" fillId="7" borderId="53" xfId="0" applyFont="1" applyFill="1" applyBorder="1" applyAlignment="1">
      <alignment horizontal="left" vertical="center" wrapText="1"/>
    </xf>
    <xf numFmtId="0" fontId="10" fillId="7" borderId="19" xfId="0" applyFont="1" applyFill="1" applyBorder="1" applyAlignment="1">
      <alignment horizontal="center" vertical="center" wrapText="1"/>
    </xf>
    <xf numFmtId="0" fontId="10" fillId="7" borderId="57" xfId="0" applyFont="1" applyFill="1" applyBorder="1" applyAlignment="1">
      <alignment horizontal="left" vertical="center" wrapText="1"/>
    </xf>
    <xf numFmtId="0" fontId="10" fillId="15" borderId="0" xfId="0" applyFont="1" applyFill="1" applyAlignment="1">
      <alignment vertical="center" wrapText="1"/>
    </xf>
    <xf numFmtId="0" fontId="87" fillId="15" borderId="0" xfId="0" applyFont="1" applyFill="1" applyAlignment="1">
      <alignment horizontal="left" vertical="center"/>
    </xf>
    <xf numFmtId="0" fontId="10" fillId="10" borderId="149" xfId="0" applyFont="1" applyFill="1" applyBorder="1" applyAlignment="1" applyProtection="1">
      <alignment horizontal="left" vertical="center" wrapText="1"/>
      <protection locked="0"/>
    </xf>
    <xf numFmtId="0" fontId="5" fillId="19" borderId="143" xfId="0" applyFont="1" applyFill="1" applyBorder="1" applyAlignment="1">
      <alignment horizontal="right" vertical="center" indent="1"/>
    </xf>
    <xf numFmtId="0" fontId="5" fillId="19" borderId="23" xfId="0" applyFont="1" applyFill="1" applyBorder="1" applyAlignment="1">
      <alignment horizontal="right" vertical="center" indent="1"/>
    </xf>
    <xf numFmtId="0" fontId="5" fillId="19" borderId="22" xfId="0" applyFont="1" applyFill="1" applyBorder="1" applyAlignment="1">
      <alignment horizontal="center" vertical="center"/>
    </xf>
    <xf numFmtId="0" fontId="5" fillId="20" borderId="140" xfId="0" applyFont="1" applyFill="1" applyBorder="1" applyAlignment="1">
      <alignment horizontal="center" vertical="center"/>
    </xf>
    <xf numFmtId="0" fontId="5" fillId="20" borderId="21" xfId="0" applyFont="1" applyFill="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shrinkToFit="1"/>
    </xf>
    <xf numFmtId="0" fontId="5" fillId="20" borderId="8" xfId="0" applyFont="1" applyFill="1" applyBorder="1" applyAlignment="1">
      <alignment horizontal="center" vertical="center"/>
    </xf>
    <xf numFmtId="0" fontId="5" fillId="9" borderId="0" xfId="0" applyFont="1" applyFill="1" applyAlignment="1">
      <alignment vertical="top" wrapText="1"/>
    </xf>
    <xf numFmtId="0" fontId="5" fillId="0" borderId="13" xfId="0" applyFont="1" applyBorder="1">
      <alignment vertical="center"/>
    </xf>
    <xf numFmtId="0" fontId="5" fillId="0" borderId="13" xfId="0" applyFont="1" applyBorder="1" applyAlignment="1">
      <alignment vertical="center" shrinkToFit="1"/>
    </xf>
    <xf numFmtId="0" fontId="5" fillId="20" borderId="14" xfId="0" applyFont="1" applyFill="1" applyBorder="1" applyAlignment="1">
      <alignment horizontal="center" vertical="center"/>
    </xf>
    <xf numFmtId="0" fontId="5" fillId="20" borderId="20" xfId="0" applyFont="1" applyFill="1" applyBorder="1" applyAlignment="1">
      <alignment horizontal="center" vertical="center"/>
    </xf>
    <xf numFmtId="0" fontId="5" fillId="20" borderId="19" xfId="0" applyFont="1" applyFill="1" applyBorder="1">
      <alignment vertical="center"/>
    </xf>
    <xf numFmtId="0" fontId="39" fillId="0" borderId="50" xfId="0" applyFont="1" applyBorder="1">
      <alignment vertical="center"/>
    </xf>
    <xf numFmtId="0" fontId="10" fillId="0" borderId="2" xfId="0" applyFont="1" applyBorder="1" applyAlignment="1">
      <alignment vertical="center" shrinkToFit="1"/>
    </xf>
    <xf numFmtId="0" fontId="5" fillId="0" borderId="13" xfId="0" applyFont="1" applyBorder="1" applyAlignment="1">
      <alignment horizontal="center" vertical="center"/>
    </xf>
    <xf numFmtId="0" fontId="7" fillId="0" borderId="184" xfId="0" applyFont="1" applyBorder="1" applyAlignment="1">
      <alignment horizontal="center" vertical="center"/>
    </xf>
    <xf numFmtId="0" fontId="62" fillId="0" borderId="185" xfId="0" applyFont="1" applyBorder="1" applyAlignment="1">
      <alignment horizontal="center" vertical="center" shrinkToFit="1"/>
    </xf>
    <xf numFmtId="0" fontId="62" fillId="0" borderId="180" xfId="0" applyFont="1" applyBorder="1" applyAlignment="1">
      <alignment horizontal="center" vertical="center" shrinkToFit="1"/>
    </xf>
    <xf numFmtId="0" fontId="7" fillId="0" borderId="186" xfId="0" applyFont="1" applyBorder="1" applyAlignment="1">
      <alignment horizontal="center" vertical="center"/>
    </xf>
    <xf numFmtId="0" fontId="62" fillId="0" borderId="187" xfId="0" applyFont="1" applyBorder="1" applyAlignment="1">
      <alignment horizontal="center" vertical="center" shrinkToFit="1"/>
    </xf>
    <xf numFmtId="0" fontId="7" fillId="0" borderId="183" xfId="0" applyFont="1" applyBorder="1" applyAlignment="1">
      <alignment horizontal="center" vertical="center"/>
    </xf>
    <xf numFmtId="0" fontId="62" fillId="0" borderId="182" xfId="0" applyFont="1" applyBorder="1" applyAlignment="1">
      <alignment horizontal="center" vertical="center" shrinkToFit="1"/>
    </xf>
    <xf numFmtId="0" fontId="7" fillId="0" borderId="176" xfId="0" applyFont="1" applyBorder="1" applyAlignment="1">
      <alignment horizontal="center" vertical="center"/>
    </xf>
    <xf numFmtId="0" fontId="61" fillId="0" borderId="176" xfId="0" applyFont="1" applyBorder="1" applyAlignment="1">
      <alignment horizontal="center" vertical="center" shrinkToFit="1"/>
    </xf>
    <xf numFmtId="0" fontId="62" fillId="0" borderId="188" xfId="0" applyFont="1" applyBorder="1" applyAlignment="1">
      <alignment horizontal="center" vertical="center" shrinkToFit="1"/>
    </xf>
    <xf numFmtId="0" fontId="62" fillId="0" borderId="189" xfId="0" applyFont="1" applyBorder="1" applyAlignment="1">
      <alignment horizontal="center" vertical="center" shrinkToFit="1"/>
    </xf>
    <xf numFmtId="0" fontId="84" fillId="4" borderId="8" xfId="0" applyFont="1" applyFill="1" applyBorder="1" applyAlignment="1">
      <alignment horizontal="center" vertical="center" wrapText="1" shrinkToFit="1"/>
    </xf>
    <xf numFmtId="178" fontId="51" fillId="8" borderId="34" xfId="4" applyNumberFormat="1" applyFont="1" applyFill="1" applyBorder="1" applyAlignment="1">
      <alignment horizontal="center" vertical="center" shrinkToFit="1"/>
    </xf>
    <xf numFmtId="0" fontId="36" fillId="13" borderId="0" xfId="0" applyFont="1" applyFill="1" applyAlignment="1">
      <alignment vertical="center" wrapText="1" shrinkToFit="1"/>
    </xf>
    <xf numFmtId="0" fontId="18" fillId="13" borderId="0" xfId="0" applyFont="1" applyFill="1" applyAlignment="1">
      <alignment horizontal="left" vertical="center"/>
    </xf>
    <xf numFmtId="0" fontId="5" fillId="21" borderId="8" xfId="0" applyFont="1" applyFill="1" applyBorder="1" applyAlignment="1" applyProtection="1">
      <alignment horizontal="center" vertical="center"/>
      <protection locked="0"/>
    </xf>
    <xf numFmtId="0" fontId="0" fillId="0" borderId="0" xfId="0" quotePrefix="1" applyAlignment="1">
      <alignment horizontal="left" vertical="center"/>
    </xf>
    <xf numFmtId="49" fontId="0" fillId="0" borderId="0" xfId="0" quotePrefix="1" applyNumberFormat="1" applyAlignment="1">
      <alignment horizontal="left" vertical="center"/>
    </xf>
    <xf numFmtId="0" fontId="0" fillId="0" borderId="0" xfId="0" applyAlignment="1">
      <alignment horizontal="left" vertical="center"/>
    </xf>
    <xf numFmtId="0" fontId="0" fillId="0" borderId="0" xfId="0">
      <alignment vertical="center"/>
    </xf>
    <xf numFmtId="0" fontId="36" fillId="3" borderId="0" xfId="0" applyFont="1" applyFill="1" applyAlignment="1">
      <alignment horizontal="center" vertical="center" wrapText="1" shrinkToFit="1"/>
    </xf>
    <xf numFmtId="0" fontId="18" fillId="3" borderId="0" xfId="0" applyFont="1" applyFill="1" applyAlignment="1">
      <alignment horizontal="center" vertical="center"/>
    </xf>
    <xf numFmtId="0" fontId="34" fillId="0" borderId="12" xfId="1" applyFont="1" applyBorder="1" applyAlignment="1" applyProtection="1">
      <alignment horizontal="right" vertical="center" shrinkToFit="1"/>
    </xf>
    <xf numFmtId="0" fontId="34" fillId="0" borderId="10" xfId="1" applyFont="1" applyBorder="1" applyAlignment="1" applyProtection="1">
      <alignment horizontal="right" vertical="center" shrinkToFit="1"/>
    </xf>
    <xf numFmtId="0" fontId="5" fillId="0" borderId="10" xfId="0" applyFont="1" applyBorder="1" applyAlignment="1">
      <alignment horizontal="left" vertical="center" shrinkToFit="1"/>
    </xf>
    <xf numFmtId="0" fontId="5" fillId="0" borderId="52" xfId="0" applyFont="1" applyBorder="1" applyAlignment="1">
      <alignment horizontal="left" vertical="center" shrinkToFit="1"/>
    </xf>
    <xf numFmtId="0" fontId="36" fillId="12" borderId="0" xfId="0" applyFont="1" applyFill="1" applyAlignment="1">
      <alignment horizontal="left" vertical="center" wrapText="1" shrinkToFit="1"/>
    </xf>
    <xf numFmtId="0" fontId="8" fillId="14" borderId="42" xfId="0" applyFont="1" applyFill="1" applyBorder="1" applyAlignment="1">
      <alignment horizontal="left" vertical="top" wrapText="1" indent="2"/>
    </xf>
    <xf numFmtId="0" fontId="8" fillId="14" borderId="35" xfId="0" applyFont="1" applyFill="1" applyBorder="1" applyAlignment="1">
      <alignment horizontal="left" vertical="top" wrapText="1" indent="2"/>
    </xf>
    <xf numFmtId="0" fontId="8" fillId="14" borderId="49" xfId="0" applyFont="1" applyFill="1" applyBorder="1" applyAlignment="1">
      <alignment horizontal="left" vertical="center" wrapText="1"/>
    </xf>
    <xf numFmtId="0" fontId="8" fillId="14" borderId="50" xfId="0" applyFont="1" applyFill="1" applyBorder="1" applyAlignment="1">
      <alignment horizontal="left" vertical="center" wrapText="1"/>
    </xf>
    <xf numFmtId="0" fontId="8" fillId="14" borderId="48" xfId="0" applyFont="1" applyFill="1" applyBorder="1" applyAlignment="1">
      <alignment horizontal="left" vertical="center" wrapText="1" indent="2"/>
    </xf>
    <xf numFmtId="0" fontId="8" fillId="14" borderId="0" xfId="0" applyFont="1" applyFill="1" applyAlignment="1">
      <alignment horizontal="left" vertical="center" wrapText="1" indent="2"/>
    </xf>
    <xf numFmtId="0" fontId="8" fillId="14" borderId="48" xfId="0" applyFont="1" applyFill="1" applyBorder="1" applyAlignment="1">
      <alignment horizontal="left" vertical="top" wrapText="1" indent="2"/>
    </xf>
    <xf numFmtId="0" fontId="8" fillId="14" borderId="0" xfId="0" applyFont="1" applyFill="1" applyAlignment="1">
      <alignment horizontal="left" vertical="top" wrapText="1" indent="2"/>
    </xf>
    <xf numFmtId="0" fontId="10" fillId="14" borderId="78" xfId="0" applyFont="1" applyFill="1" applyBorder="1" applyAlignment="1">
      <alignment horizontal="center" vertical="center"/>
    </xf>
    <xf numFmtId="0" fontId="10" fillId="10" borderId="148" xfId="0" applyFont="1" applyFill="1" applyBorder="1" applyAlignment="1" applyProtection="1">
      <alignment horizontal="left" vertical="center"/>
      <protection locked="0"/>
    </xf>
    <xf numFmtId="0" fontId="10" fillId="10" borderId="39" xfId="0" applyFont="1" applyFill="1" applyBorder="1" applyAlignment="1" applyProtection="1">
      <alignment horizontal="left" vertical="center"/>
      <protection locked="0"/>
    </xf>
    <xf numFmtId="0" fontId="10" fillId="10" borderId="162" xfId="0" applyFont="1" applyFill="1" applyBorder="1" applyAlignment="1" applyProtection="1">
      <alignment horizontal="left" vertical="center"/>
      <protection locked="0"/>
    </xf>
    <xf numFmtId="0" fontId="14" fillId="10" borderId="164" xfId="1" applyFill="1" applyBorder="1" applyAlignment="1" applyProtection="1">
      <alignment horizontal="left" vertical="center"/>
      <protection locked="0"/>
    </xf>
    <xf numFmtId="0" fontId="14" fillId="10" borderId="78" xfId="1" applyFill="1" applyBorder="1" applyAlignment="1" applyProtection="1">
      <alignment horizontal="left" vertical="center"/>
      <protection locked="0"/>
    </xf>
    <xf numFmtId="0" fontId="14" fillId="10" borderId="165" xfId="1" applyFill="1" applyBorder="1" applyAlignment="1" applyProtection="1">
      <alignment horizontal="left" vertical="center"/>
      <protection locked="0"/>
    </xf>
    <xf numFmtId="0" fontId="8" fillId="14" borderId="48" xfId="0" applyFont="1" applyFill="1" applyBorder="1" applyAlignment="1">
      <alignment horizontal="left" vertical="center" wrapText="1"/>
    </xf>
    <xf numFmtId="0" fontId="8" fillId="14" borderId="0" xfId="0" applyFont="1" applyFill="1" applyAlignment="1">
      <alignment horizontal="left" vertical="center" wrapText="1"/>
    </xf>
    <xf numFmtId="0" fontId="78" fillId="5" borderId="0" xfId="0" applyFont="1" applyFill="1" applyAlignment="1">
      <alignment horizontal="center" vertical="center"/>
    </xf>
    <xf numFmtId="0" fontId="10" fillId="0" borderId="148" xfId="0" applyFont="1" applyBorder="1" applyAlignment="1" applyProtection="1">
      <alignment horizontal="left" vertical="center"/>
      <protection locked="0"/>
    </xf>
    <xf numFmtId="0" fontId="10" fillId="0" borderId="39" xfId="0" applyFont="1" applyBorder="1" applyAlignment="1" applyProtection="1">
      <alignment horizontal="left" vertical="center"/>
      <protection locked="0"/>
    </xf>
    <xf numFmtId="0" fontId="10" fillId="0" borderId="162" xfId="0" applyFont="1" applyBorder="1" applyAlignment="1" applyProtection="1">
      <alignment horizontal="left" vertical="center"/>
      <protection locked="0"/>
    </xf>
    <xf numFmtId="0" fontId="18" fillId="12" borderId="0" xfId="0" applyFont="1" applyFill="1" applyAlignment="1">
      <alignment horizontal="left" vertical="center"/>
    </xf>
    <xf numFmtId="0" fontId="10" fillId="10" borderId="148" xfId="0" applyFont="1" applyFill="1" applyBorder="1" applyAlignment="1" applyProtection="1">
      <alignment horizontal="left" vertical="center" shrinkToFit="1"/>
      <protection locked="0"/>
    </xf>
    <xf numFmtId="0" fontId="10" fillId="10" borderId="39" xfId="0" applyFont="1" applyFill="1" applyBorder="1" applyAlignment="1" applyProtection="1">
      <alignment horizontal="left" vertical="center" shrinkToFit="1"/>
      <protection locked="0"/>
    </xf>
    <xf numFmtId="0" fontId="10" fillId="10" borderId="162" xfId="0" applyFont="1" applyFill="1" applyBorder="1" applyAlignment="1" applyProtection="1">
      <alignment horizontal="left" vertical="center" shrinkToFit="1"/>
      <protection locked="0"/>
    </xf>
    <xf numFmtId="0" fontId="65" fillId="14" borderId="0" xfId="0" applyFont="1" applyFill="1" applyAlignment="1">
      <alignment horizontal="left" vertical="center" shrinkToFit="1"/>
    </xf>
    <xf numFmtId="0" fontId="10" fillId="0" borderId="149" xfId="0" applyFont="1" applyBorder="1" applyProtection="1">
      <alignment vertical="center"/>
      <protection locked="0"/>
    </xf>
    <xf numFmtId="0" fontId="8" fillId="15" borderId="48" xfId="0" applyFont="1" applyFill="1" applyBorder="1" applyAlignment="1">
      <alignment horizontal="left" vertical="top" wrapText="1" indent="2"/>
    </xf>
    <xf numFmtId="0" fontId="8" fillId="15" borderId="0" xfId="0" applyFont="1" applyFill="1" applyAlignment="1">
      <alignment horizontal="left" vertical="top" wrapText="1" indent="2"/>
    </xf>
    <xf numFmtId="0" fontId="36" fillId="5" borderId="0" xfId="0" applyFont="1" applyFill="1" applyAlignment="1">
      <alignment horizontal="left" vertical="center" wrapText="1" shrinkToFit="1"/>
    </xf>
    <xf numFmtId="0" fontId="18" fillId="5" borderId="0" xfId="0" applyFont="1" applyFill="1" applyAlignment="1">
      <alignment horizontal="left" vertical="center"/>
    </xf>
    <xf numFmtId="0" fontId="78" fillId="13" borderId="0" xfId="0" applyFont="1" applyFill="1" applyAlignment="1">
      <alignment horizontal="center" vertical="center"/>
    </xf>
    <xf numFmtId="0" fontId="8" fillId="15" borderId="48" xfId="0" applyFont="1" applyFill="1" applyBorder="1" applyAlignment="1">
      <alignment horizontal="left" vertical="center" wrapText="1"/>
    </xf>
    <xf numFmtId="0" fontId="8" fillId="15" borderId="0" xfId="0" applyFont="1" applyFill="1" applyAlignment="1">
      <alignment horizontal="left" vertical="center" wrapText="1"/>
    </xf>
    <xf numFmtId="0" fontId="10" fillId="15" borderId="0" xfId="0" applyFont="1" applyFill="1" applyAlignment="1">
      <alignment horizontal="left" vertical="center" wrapText="1"/>
    </xf>
    <xf numFmtId="0" fontId="10" fillId="7" borderId="20" xfId="0" applyFont="1" applyFill="1" applyBorder="1" applyAlignment="1">
      <alignment horizontal="center" vertical="center"/>
    </xf>
    <xf numFmtId="0" fontId="10" fillId="7" borderId="14" xfId="0" applyFont="1" applyFill="1" applyBorder="1" applyAlignment="1">
      <alignment horizontal="center" vertical="center"/>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64" xfId="0" applyFont="1" applyBorder="1" applyProtection="1">
      <alignment vertical="center"/>
      <protection locked="0"/>
    </xf>
    <xf numFmtId="0" fontId="10" fillId="0" borderId="15" xfId="0" applyFont="1" applyBorder="1" applyProtection="1">
      <alignment vertical="center"/>
      <protection locked="0"/>
    </xf>
    <xf numFmtId="0" fontId="8" fillId="15" borderId="48" xfId="0" applyFont="1" applyFill="1" applyBorder="1" applyAlignment="1">
      <alignment horizontal="left" vertical="center" wrapText="1" indent="2"/>
    </xf>
    <xf numFmtId="0" fontId="8" fillId="15" borderId="0" xfId="0" applyFont="1" applyFill="1" applyAlignment="1">
      <alignment horizontal="left" vertical="center" wrapText="1" indent="2"/>
    </xf>
    <xf numFmtId="0" fontId="10" fillId="6" borderId="20" xfId="0" applyFont="1" applyFill="1" applyBorder="1" applyAlignment="1">
      <alignment horizontal="center" vertical="center"/>
    </xf>
    <xf numFmtId="0" fontId="10" fillId="6" borderId="14" xfId="0" applyFont="1" applyFill="1" applyBorder="1" applyAlignment="1">
      <alignment horizontal="center" vertical="center"/>
    </xf>
    <xf numFmtId="0" fontId="5" fillId="20" borderId="18" xfId="0" applyFont="1" applyFill="1" applyBorder="1" applyAlignment="1">
      <alignment horizontal="center" vertical="center"/>
    </xf>
    <xf numFmtId="0" fontId="5" fillId="20" borderId="60" xfId="0" applyFont="1" applyFill="1" applyBorder="1" applyAlignment="1">
      <alignment horizontal="center" vertical="center"/>
    </xf>
    <xf numFmtId="0" fontId="5" fillId="20" borderId="61" xfId="0" applyFont="1" applyFill="1" applyBorder="1" applyAlignment="1">
      <alignment horizontal="center" vertical="center"/>
    </xf>
    <xf numFmtId="0" fontId="36" fillId="13" borderId="0" xfId="0" applyFont="1" applyFill="1" applyAlignment="1">
      <alignment vertical="center" wrapText="1" shrinkToFit="1"/>
    </xf>
    <xf numFmtId="0" fontId="18" fillId="13" borderId="0" xfId="0" applyFont="1" applyFill="1" applyAlignment="1">
      <alignment horizontal="left" vertical="center"/>
    </xf>
    <xf numFmtId="0" fontId="5" fillId="20" borderId="12" xfId="0" applyFont="1" applyFill="1" applyBorder="1" applyAlignment="1">
      <alignment horizontal="center" vertical="center"/>
    </xf>
    <xf numFmtId="0" fontId="5" fillId="20" borderId="52" xfId="0" applyFont="1" applyFill="1" applyBorder="1" applyAlignment="1">
      <alignment horizontal="center" vertical="center"/>
    </xf>
    <xf numFmtId="0" fontId="39" fillId="0" borderId="50" xfId="0" applyFont="1" applyBorder="1">
      <alignment vertical="center"/>
    </xf>
    <xf numFmtId="0" fontId="39" fillId="0" borderId="0" xfId="0" applyFont="1" applyAlignment="1">
      <alignment horizontal="left" vertical="center"/>
    </xf>
    <xf numFmtId="0" fontId="10" fillId="0" borderId="50" xfId="0" applyFont="1" applyBorder="1" applyAlignment="1">
      <alignment horizontal="center"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39" fillId="0" borderId="175" xfId="0" applyFont="1" applyBorder="1" applyAlignment="1">
      <alignment horizontal="right" vertical="center" shrinkToFit="1"/>
    </xf>
    <xf numFmtId="0" fontId="39" fillId="0" borderId="50" xfId="0" applyFont="1" applyBorder="1" applyAlignment="1">
      <alignment horizontal="right" vertical="center" shrinkToFit="1"/>
    </xf>
    <xf numFmtId="0" fontId="39" fillId="0" borderId="76" xfId="0" applyFont="1" applyBorder="1" applyAlignment="1">
      <alignment horizontal="right" vertical="center" shrinkToFit="1"/>
    </xf>
    <xf numFmtId="0" fontId="39" fillId="0" borderId="0" xfId="0" applyFont="1" applyAlignment="1">
      <alignment horizontal="right" vertical="center" shrinkToFit="1"/>
    </xf>
    <xf numFmtId="0" fontId="39" fillId="0" borderId="181" xfId="0" applyFont="1" applyBorder="1" applyAlignment="1">
      <alignment horizontal="right" vertical="center" shrinkToFit="1"/>
    </xf>
    <xf numFmtId="0" fontId="39" fillId="0" borderId="2" xfId="0" applyFont="1" applyBorder="1" applyAlignment="1">
      <alignment horizontal="right" vertical="center" shrinkToFit="1"/>
    </xf>
    <xf numFmtId="0" fontId="5" fillId="0" borderId="21" xfId="0" applyFont="1" applyBorder="1" applyAlignment="1">
      <alignment horizontal="left" vertical="center"/>
    </xf>
    <xf numFmtId="0" fontId="5" fillId="0" borderId="8" xfId="0" applyFont="1" applyBorder="1" applyAlignment="1">
      <alignment horizontal="lef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0" xfId="0" applyFont="1" applyAlignment="1">
      <alignment horizontal="left" vertical="center" indent="1"/>
    </xf>
    <xf numFmtId="0" fontId="5" fillId="0" borderId="8" xfId="0" applyFont="1" applyBorder="1" applyAlignment="1">
      <alignment horizontal="center" vertical="center" wrapText="1"/>
    </xf>
    <xf numFmtId="0" fontId="10" fillId="0" borderId="159" xfId="0" applyFont="1" applyBorder="1" applyAlignment="1">
      <alignment horizontal="center" vertical="center"/>
    </xf>
    <xf numFmtId="0" fontId="10" fillId="0" borderId="35" xfId="0" applyFont="1" applyBorder="1" applyAlignment="1">
      <alignment horizontal="center" vertical="center"/>
    </xf>
    <xf numFmtId="0" fontId="10" fillId="0" borderId="83" xfId="0" applyFont="1" applyBorder="1" applyAlignment="1">
      <alignment horizontal="center" vertical="center"/>
    </xf>
    <xf numFmtId="0" fontId="39" fillId="0" borderId="35" xfId="0" applyFont="1" applyBorder="1" applyAlignment="1">
      <alignment horizontal="right" vertical="center" shrinkToFit="1"/>
    </xf>
    <xf numFmtId="0" fontId="10" fillId="0" borderId="51" xfId="0" applyFont="1" applyBorder="1" applyAlignment="1">
      <alignment horizontal="center" vertical="center"/>
    </xf>
    <xf numFmtId="0" fontId="10" fillId="0" borderId="34" xfId="0" applyFont="1" applyBorder="1" applyAlignment="1">
      <alignment horizontal="center" vertical="center"/>
    </xf>
    <xf numFmtId="0" fontId="8" fillId="0" borderId="0" xfId="0" applyFont="1" applyAlignment="1">
      <alignment horizontal="distributed" vertical="center" justifyLastLine="1"/>
    </xf>
    <xf numFmtId="0" fontId="8" fillId="0" borderId="35" xfId="0" applyFont="1" applyBorder="1" applyAlignment="1">
      <alignment horizontal="distributed" vertical="center" justifyLastLine="1"/>
    </xf>
    <xf numFmtId="0" fontId="10" fillId="0" borderId="38" xfId="0" applyFont="1" applyBorder="1" applyAlignment="1">
      <alignment horizontal="center" vertical="center" wrapText="1"/>
    </xf>
    <xf numFmtId="0" fontId="10" fillId="0" borderId="70" xfId="0" applyFont="1" applyBorder="1" applyAlignment="1">
      <alignment horizontal="center" vertical="center"/>
    </xf>
    <xf numFmtId="0" fontId="5" fillId="0" borderId="8" xfId="0" applyFont="1" applyBorder="1" applyAlignment="1">
      <alignment horizontal="center" vertical="center"/>
    </xf>
    <xf numFmtId="0" fontId="10" fillId="0" borderId="0" xfId="0" applyFont="1" applyAlignment="1">
      <alignment horizontal="center" vertical="top"/>
    </xf>
    <xf numFmtId="0" fontId="10" fillId="0" borderId="0" xfId="0"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vertical="center" indent="1"/>
    </xf>
    <xf numFmtId="0" fontId="7" fillId="0" borderId="63" xfId="0" applyFont="1" applyBorder="1" applyAlignment="1">
      <alignment horizontal="left" vertical="center" wrapText="1"/>
    </xf>
    <xf numFmtId="0" fontId="7" fillId="0" borderId="64" xfId="0" applyFont="1" applyBorder="1" applyAlignment="1">
      <alignment horizontal="left" vertical="center"/>
    </xf>
    <xf numFmtId="0" fontId="9" fillId="0" borderId="64" xfId="0" applyFont="1" applyBorder="1" applyAlignment="1">
      <alignment horizontal="center" vertical="center"/>
    </xf>
    <xf numFmtId="0" fontId="9" fillId="0" borderId="15" xfId="0" applyFont="1" applyBorder="1" applyAlignment="1">
      <alignment horizontal="center" vertical="center"/>
    </xf>
    <xf numFmtId="0" fontId="7" fillId="0" borderId="64" xfId="0" applyFont="1" applyBorder="1" applyAlignment="1">
      <alignment horizontal="left" vertical="center" wrapText="1"/>
    </xf>
    <xf numFmtId="0" fontId="15" fillId="0" borderId="0" xfId="0" applyFont="1" applyAlignment="1">
      <alignment horizontal="left" vertical="center" indent="1" shrinkToFit="1"/>
    </xf>
    <xf numFmtId="0" fontId="15" fillId="0" borderId="1" xfId="0" applyFont="1" applyBorder="1" applyAlignment="1">
      <alignment horizontal="left" vertical="center" indent="1" shrinkToFit="1"/>
    </xf>
    <xf numFmtId="0" fontId="31" fillId="0" borderId="0" xfId="0" applyFont="1" applyAlignment="1">
      <alignment horizontal="center" vertical="center"/>
    </xf>
    <xf numFmtId="0" fontId="15" fillId="0" borderId="0" xfId="0" applyFont="1" applyAlignment="1">
      <alignment horizontal="center" vertical="center"/>
    </xf>
    <xf numFmtId="0" fontId="30" fillId="0" borderId="0" xfId="0" applyFont="1" applyAlignment="1">
      <alignment horizontal="center" vertical="center" wrapText="1" shrinkToFit="1"/>
    </xf>
    <xf numFmtId="0" fontId="9" fillId="0" borderId="38" xfId="0" applyFont="1" applyBorder="1" applyAlignment="1">
      <alignment horizontal="left" vertical="center" wrapText="1" indent="1"/>
    </xf>
    <xf numFmtId="0" fontId="9" fillId="0" borderId="0" xfId="0" applyFont="1" applyAlignment="1">
      <alignment horizontal="left" vertical="center" indent="1"/>
    </xf>
    <xf numFmtId="0" fontId="9" fillId="0" borderId="1" xfId="0" applyFont="1" applyBorder="1" applyAlignment="1">
      <alignment horizontal="left" vertical="center" indent="1"/>
    </xf>
    <xf numFmtId="0" fontId="10" fillId="0" borderId="0" xfId="0" applyFont="1" applyAlignment="1">
      <alignment horizontal="left" vertical="top" wrapText="1" indent="1"/>
    </xf>
    <xf numFmtId="0" fontId="9" fillId="0" borderId="0" xfId="0" applyFont="1" applyAlignment="1">
      <alignment horizontal="right" vertical="center" inden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176" fontId="8" fillId="0" borderId="0" xfId="0" applyNumberFormat="1" applyFont="1" applyAlignment="1">
      <alignment horizontal="left" vertical="center"/>
    </xf>
    <xf numFmtId="0" fontId="82" fillId="0" borderId="0" xfId="0" applyFont="1" applyAlignment="1">
      <alignment horizontal="center" vertical="center"/>
    </xf>
    <xf numFmtId="0" fontId="91" fillId="0" borderId="144" xfId="0" applyFont="1" applyBorder="1" applyAlignment="1">
      <alignment horizontal="center" vertical="center"/>
    </xf>
    <xf numFmtId="0" fontId="91" fillId="0" borderId="11" xfId="0" applyFont="1" applyBorder="1" applyAlignment="1">
      <alignment horizontal="center" vertical="center"/>
    </xf>
    <xf numFmtId="0" fontId="91" fillId="0" borderId="2" xfId="0" applyFont="1" applyBorder="1" applyAlignment="1">
      <alignment horizontal="center" vertical="center"/>
    </xf>
    <xf numFmtId="0" fontId="91" fillId="0" borderId="17" xfId="0" applyFont="1" applyBorder="1" applyAlignment="1">
      <alignment horizontal="center" vertical="center"/>
    </xf>
    <xf numFmtId="0" fontId="91" fillId="0" borderId="0" xfId="0" applyFont="1" applyAlignment="1">
      <alignment horizontal="center" vertical="center"/>
    </xf>
    <xf numFmtId="0" fontId="91" fillId="0" borderId="40" xfId="0" applyFont="1" applyBorder="1" applyAlignment="1">
      <alignment horizontal="center" vertical="center"/>
    </xf>
    <xf numFmtId="0" fontId="91" fillId="0" borderId="35" xfId="0" applyFont="1" applyBorder="1" applyAlignment="1">
      <alignment horizontal="center" vertical="center"/>
    </xf>
    <xf numFmtId="0" fontId="91" fillId="0" borderId="34" xfId="0" applyFont="1" applyBorder="1" applyAlignment="1">
      <alignment horizontal="center" vertical="center"/>
    </xf>
    <xf numFmtId="0" fontId="8" fillId="0" borderId="0" xfId="0" applyFont="1" applyAlignment="1">
      <alignment vertical="center" shrinkToFit="1"/>
    </xf>
    <xf numFmtId="0" fontId="8" fillId="0" borderId="35" xfId="0" applyFont="1" applyBorder="1" applyAlignment="1">
      <alignment vertical="center" shrinkToFit="1"/>
    </xf>
    <xf numFmtId="182" fontId="11" fillId="0" borderId="0" xfId="0" applyNumberFormat="1" applyFont="1" applyAlignment="1">
      <alignment horizontal="left" vertical="center"/>
    </xf>
    <xf numFmtId="0" fontId="23" fillId="0" borderId="0" xfId="0" applyFont="1">
      <alignment vertical="center"/>
    </xf>
    <xf numFmtId="0" fontId="23" fillId="0" borderId="40" xfId="0" applyFont="1" applyBorder="1">
      <alignment vertical="center"/>
    </xf>
    <xf numFmtId="0" fontId="8" fillId="0" borderId="0" xfId="0" applyFont="1" applyAlignment="1">
      <alignment horizontal="justify" vertical="center"/>
    </xf>
    <xf numFmtId="0" fontId="8" fillId="0" borderId="0" xfId="0" applyFont="1">
      <alignment vertical="center"/>
    </xf>
    <xf numFmtId="0" fontId="8" fillId="0" borderId="40" xfId="0" applyFont="1" applyBorder="1">
      <alignment vertical="center"/>
    </xf>
    <xf numFmtId="0" fontId="10" fillId="0" borderId="49" xfId="0" applyFont="1" applyBorder="1" applyAlignment="1">
      <alignment horizontal="center" vertical="center" wrapText="1" justifyLastLine="1"/>
    </xf>
    <xf numFmtId="0" fontId="10" fillId="0" borderId="50" xfId="0" applyFont="1" applyBorder="1" applyAlignment="1">
      <alignment horizontal="center" vertical="center" wrapText="1" justifyLastLine="1"/>
    </xf>
    <xf numFmtId="0" fontId="10" fillId="0" borderId="59" xfId="0" applyFont="1" applyBorder="1" applyAlignment="1">
      <alignment horizontal="center" vertical="center" wrapText="1" justifyLastLine="1"/>
    </xf>
    <xf numFmtId="0" fontId="10" fillId="0" borderId="42" xfId="0" applyFont="1" applyBorder="1" applyAlignment="1">
      <alignment horizontal="center" vertical="center" wrapText="1" justifyLastLine="1"/>
    </xf>
    <xf numFmtId="0" fontId="10" fillId="0" borderId="35" xfId="0" applyFont="1" applyBorder="1" applyAlignment="1">
      <alignment horizontal="center" vertical="center" wrapText="1" justifyLastLine="1"/>
    </xf>
    <xf numFmtId="0" fontId="10" fillId="0" borderId="54" xfId="0" applyFont="1" applyBorder="1" applyAlignment="1">
      <alignment horizontal="center" vertical="center" wrapText="1" justifyLastLine="1"/>
    </xf>
    <xf numFmtId="0" fontId="10" fillId="0" borderId="48" xfId="0" applyFont="1" applyBorder="1" applyAlignment="1">
      <alignment horizontal="center" vertical="center"/>
    </xf>
    <xf numFmtId="0" fontId="10" fillId="0" borderId="42" xfId="0" applyFont="1" applyBorder="1" applyAlignment="1">
      <alignment horizontal="center" vertical="center"/>
    </xf>
    <xf numFmtId="0" fontId="10" fillId="0" borderId="48" xfId="0" applyFont="1" applyBorder="1" applyAlignment="1">
      <alignment horizontal="center" vertical="center" wrapText="1" justifyLastLine="1"/>
    </xf>
    <xf numFmtId="0" fontId="10" fillId="0" borderId="0" xfId="0" applyFont="1" applyAlignment="1">
      <alignment horizontal="center" vertical="center" wrapText="1" justifyLastLine="1"/>
    </xf>
    <xf numFmtId="0" fontId="10" fillId="0" borderId="1" xfId="0" applyFont="1" applyBorder="1" applyAlignment="1">
      <alignment horizontal="center" vertical="center" wrapText="1" justifyLastLine="1"/>
    </xf>
    <xf numFmtId="0" fontId="10" fillId="0" borderId="49" xfId="0" applyFont="1" applyBorder="1" applyAlignment="1">
      <alignment horizontal="center" vertical="center"/>
    </xf>
    <xf numFmtId="0" fontId="10" fillId="0" borderId="59" xfId="0" applyFont="1" applyBorder="1" applyAlignment="1">
      <alignment horizontal="center" vertical="center"/>
    </xf>
    <xf numFmtId="0" fontId="10" fillId="0" borderId="1" xfId="0" applyFont="1" applyBorder="1" applyAlignment="1">
      <alignment horizontal="center" vertical="center"/>
    </xf>
    <xf numFmtId="0" fontId="10" fillId="0" borderId="54" xfId="0" applyFont="1" applyBorder="1" applyAlignment="1">
      <alignment horizontal="center" vertical="center"/>
    </xf>
    <xf numFmtId="0" fontId="39" fillId="0" borderId="50" xfId="0" applyFont="1" applyBorder="1" applyAlignment="1">
      <alignment horizontal="right" vertical="center"/>
    </xf>
    <xf numFmtId="0" fontId="39" fillId="0" borderId="0" xfId="0" applyFont="1" applyAlignment="1">
      <alignment horizontal="right" vertical="center"/>
    </xf>
    <xf numFmtId="179" fontId="39" fillId="0" borderId="0" xfId="0" applyNumberFormat="1" applyFont="1" applyAlignment="1">
      <alignment horizontal="center" vertical="center"/>
    </xf>
    <xf numFmtId="179" fontId="39" fillId="0" borderId="40" xfId="0" applyNumberFormat="1" applyFont="1" applyBorder="1" applyAlignment="1">
      <alignment horizontal="center" vertical="center"/>
    </xf>
    <xf numFmtId="179" fontId="39" fillId="0" borderId="35" xfId="0" applyNumberFormat="1" applyFont="1" applyBorder="1" applyAlignment="1">
      <alignment horizontal="center" vertical="center"/>
    </xf>
    <xf numFmtId="179" fontId="39" fillId="0" borderId="34" xfId="0" applyNumberFormat="1" applyFont="1" applyBorder="1" applyAlignment="1">
      <alignment horizontal="center" vertical="center"/>
    </xf>
    <xf numFmtId="0" fontId="10" fillId="0" borderId="77" xfId="0" applyFont="1" applyBorder="1" applyAlignment="1">
      <alignment horizontal="center" vertical="center"/>
    </xf>
    <xf numFmtId="0" fontId="11" fillId="0" borderId="77" xfId="0" applyFont="1" applyBorder="1" applyAlignment="1">
      <alignment horizontal="left" vertical="center"/>
    </xf>
    <xf numFmtId="0" fontId="11" fillId="0" borderId="81" xfId="0" applyFont="1" applyBorder="1" applyAlignment="1">
      <alignment horizontal="left" vertical="center"/>
    </xf>
    <xf numFmtId="0" fontId="10" fillId="0" borderId="67" xfId="0" applyFont="1" applyBorder="1" applyAlignment="1">
      <alignment horizontal="center" vertical="center" wrapText="1"/>
    </xf>
    <xf numFmtId="0" fontId="94" fillId="0" borderId="2" xfId="1" applyFont="1" applyFill="1" applyBorder="1" applyAlignment="1" applyProtection="1">
      <alignment horizontal="left" vertical="center" indent="1"/>
    </xf>
    <xf numFmtId="0" fontId="94" fillId="0" borderId="2" xfId="0" applyFont="1" applyBorder="1" applyAlignment="1">
      <alignment horizontal="left" vertical="center" indent="1"/>
    </xf>
    <xf numFmtId="0" fontId="94" fillId="0" borderId="17" xfId="0" applyFont="1" applyBorder="1" applyAlignment="1">
      <alignment horizontal="left" vertical="center" indent="1"/>
    </xf>
    <xf numFmtId="0" fontId="10" fillId="0" borderId="28" xfId="0" applyFont="1" applyBorder="1" applyAlignment="1">
      <alignment horizontal="left" vertical="center" indent="1" shrinkToFit="1"/>
    </xf>
    <xf numFmtId="0" fontId="10" fillId="0" borderId="39" xfId="0" applyFont="1" applyBorder="1" applyAlignment="1">
      <alignment horizontal="left" vertical="center" indent="1" shrinkToFit="1"/>
    </xf>
    <xf numFmtId="0" fontId="10" fillId="0" borderId="44" xfId="0" applyFont="1" applyBorder="1" applyAlignment="1">
      <alignment horizontal="left" vertical="center" indent="1" shrinkToFit="1"/>
    </xf>
    <xf numFmtId="0" fontId="10" fillId="0" borderId="68" xfId="0" applyFont="1" applyBorder="1" applyAlignment="1">
      <alignment horizontal="left" vertical="center" indent="1" shrinkToFit="1"/>
    </xf>
    <xf numFmtId="0" fontId="11" fillId="0" borderId="68" xfId="0" applyFont="1" applyBorder="1" applyAlignment="1">
      <alignment horizontal="left" vertical="center" indent="1"/>
    </xf>
    <xf numFmtId="0" fontId="11" fillId="0" borderId="75" xfId="0" applyFont="1" applyBorder="1" applyAlignment="1">
      <alignment horizontal="left" vertical="center" indent="1"/>
    </xf>
    <xf numFmtId="0" fontId="11" fillId="0" borderId="39" xfId="0" applyFont="1" applyBorder="1" applyAlignment="1">
      <alignment horizontal="left" vertical="center" indent="1"/>
    </xf>
    <xf numFmtId="0" fontId="11" fillId="0" borderId="65" xfId="0" applyFont="1" applyBorder="1" applyAlignment="1">
      <alignment horizontal="left" vertical="center" inden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76"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0" fillId="0" borderId="49" xfId="0" applyFont="1" applyBorder="1" applyAlignment="1">
      <alignment horizontal="left" vertical="center" wrapText="1" indent="1"/>
    </xf>
    <xf numFmtId="0" fontId="10" fillId="0" borderId="50" xfId="0" applyFont="1" applyBorder="1" applyAlignment="1">
      <alignment horizontal="left" vertical="center" wrapText="1" indent="1"/>
    </xf>
    <xf numFmtId="0" fontId="10" fillId="0" borderId="72" xfId="0" applyFont="1" applyBorder="1" applyAlignment="1">
      <alignment horizontal="left" vertical="center" wrapText="1" indent="1"/>
    </xf>
    <xf numFmtId="0" fontId="10" fillId="0" borderId="2" xfId="0" applyFont="1" applyBorder="1" applyAlignment="1">
      <alignment horizontal="left" vertical="center" wrapText="1" indent="1"/>
    </xf>
    <xf numFmtId="0" fontId="10" fillId="0" borderId="55" xfId="0" applyFont="1" applyBorder="1" applyAlignment="1">
      <alignment horizontal="left" vertical="center" wrapText="1" indent="1"/>
    </xf>
    <xf numFmtId="0" fontId="10" fillId="0" borderId="144" xfId="0" applyFont="1" applyBorder="1" applyAlignment="1">
      <alignment horizontal="left" vertical="center" wrapText="1" indent="1"/>
    </xf>
    <xf numFmtId="0" fontId="10" fillId="0" borderId="48"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42" xfId="0" applyFont="1" applyBorder="1" applyAlignment="1">
      <alignment horizontal="left" vertical="center" wrapText="1" indent="1"/>
    </xf>
    <xf numFmtId="0" fontId="10" fillId="0" borderId="35" xfId="0" applyFont="1" applyBorder="1" applyAlignment="1">
      <alignment horizontal="left" vertical="center" wrapText="1" indent="1"/>
    </xf>
    <xf numFmtId="0" fontId="91" fillId="0" borderId="50" xfId="0" applyFont="1" applyBorder="1" applyAlignment="1">
      <alignment horizontal="center" vertical="center"/>
    </xf>
    <xf numFmtId="0" fontId="91" fillId="0" borderId="51" xfId="0" applyFont="1" applyBorder="1" applyAlignment="1">
      <alignment horizontal="center" vertical="center"/>
    </xf>
    <xf numFmtId="0" fontId="21" fillId="0" borderId="0" xfId="0" applyFont="1" applyAlignment="1">
      <alignment horizontal="center" vertical="center" wrapText="1"/>
    </xf>
    <xf numFmtId="0" fontId="20" fillId="0" borderId="0" xfId="0" applyFont="1" applyAlignment="1">
      <alignment horizontal="center" vertical="center"/>
    </xf>
    <xf numFmtId="0" fontId="10" fillId="0" borderId="73"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1"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wrapText="1"/>
    </xf>
    <xf numFmtId="0" fontId="10" fillId="0" borderId="72" xfId="0" applyFont="1" applyBorder="1" applyAlignment="1">
      <alignment horizontal="center" vertical="center"/>
    </xf>
    <xf numFmtId="0" fontId="10" fillId="0" borderId="3" xfId="0" applyFont="1" applyBorder="1" applyAlignment="1">
      <alignment horizontal="center" vertical="center"/>
    </xf>
    <xf numFmtId="49" fontId="11" fillId="0" borderId="46" xfId="0" applyNumberFormat="1" applyFont="1" applyBorder="1" applyAlignment="1">
      <alignment horizontal="left" vertical="center" indent="1" shrinkToFit="1"/>
    </xf>
    <xf numFmtId="0" fontId="11" fillId="0" borderId="46" xfId="0" applyFont="1" applyBorder="1" applyAlignment="1">
      <alignment horizontal="left" vertical="center" indent="1" shrinkToFit="1"/>
    </xf>
    <xf numFmtId="0" fontId="11" fillId="0" borderId="45" xfId="0" applyFont="1" applyBorder="1" applyAlignment="1">
      <alignment horizontal="left" vertical="center" indent="1" shrinkToFit="1"/>
    </xf>
    <xf numFmtId="0" fontId="10" fillId="0" borderId="44"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49" fontId="11" fillId="0" borderId="44" xfId="0" applyNumberFormat="1" applyFont="1" applyBorder="1" applyAlignment="1">
      <alignment horizontal="left" vertical="center" indent="1" shrinkToFit="1"/>
    </xf>
    <xf numFmtId="0" fontId="11" fillId="0" borderId="68" xfId="0" applyFont="1" applyBorder="1" applyAlignment="1">
      <alignment horizontal="left" vertical="center" indent="1" shrinkToFit="1"/>
    </xf>
    <xf numFmtId="0" fontId="11" fillId="0" borderId="88" xfId="0" applyFont="1" applyBorder="1" applyAlignment="1">
      <alignment horizontal="left" vertical="center" indent="1" shrinkToFit="1"/>
    </xf>
    <xf numFmtId="0" fontId="10" fillId="0" borderId="29" xfId="0" applyFont="1" applyBorder="1" applyAlignment="1">
      <alignment horizontal="center" vertical="center"/>
    </xf>
    <xf numFmtId="0" fontId="24" fillId="0" borderId="0" xfId="0" applyFont="1" applyAlignment="1">
      <alignment horizontal="left" vertical="center"/>
    </xf>
    <xf numFmtId="0" fontId="24" fillId="0" borderId="40" xfId="0" applyFont="1" applyBorder="1" applyAlignment="1">
      <alignment horizontal="left" vertical="center"/>
    </xf>
    <xf numFmtId="0" fontId="93" fillId="0" borderId="70" xfId="1" applyFont="1" applyFill="1" applyBorder="1" applyAlignment="1" applyProtection="1">
      <alignment horizontal="left" vertical="center" indent="1" shrinkToFit="1"/>
    </xf>
    <xf numFmtId="0" fontId="93" fillId="0" borderId="35" xfId="1" applyFont="1" applyFill="1" applyBorder="1" applyAlignment="1" applyProtection="1">
      <alignment horizontal="left" vertical="center" indent="1" shrinkToFit="1"/>
    </xf>
    <xf numFmtId="0" fontId="93" fillId="0" borderId="83" xfId="1" applyFont="1" applyFill="1" applyBorder="1" applyAlignment="1" applyProtection="1">
      <alignment horizontal="left" vertical="center" indent="1" shrinkToFit="1"/>
    </xf>
    <xf numFmtId="0" fontId="10" fillId="0" borderId="79" xfId="0" applyFont="1" applyBorder="1" applyAlignment="1">
      <alignment horizontal="center" vertical="center" shrinkToFit="1"/>
    </xf>
    <xf numFmtId="0" fontId="10" fillId="0" borderId="77" xfId="0" applyFont="1" applyBorder="1" applyAlignment="1">
      <alignment horizontal="center" vertical="center" shrinkToFit="1"/>
    </xf>
    <xf numFmtId="0" fontId="11" fillId="0" borderId="84" xfId="0" applyFont="1" applyBorder="1" applyAlignment="1">
      <alignment horizontal="left" vertical="center"/>
    </xf>
    <xf numFmtId="0" fontId="10" fillId="0" borderId="49" xfId="0" applyFont="1" applyBorder="1" applyAlignment="1">
      <alignment horizontal="center" vertical="center" textRotation="255"/>
    </xf>
    <xf numFmtId="0" fontId="10" fillId="0" borderId="59"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1" xfId="0" applyFont="1" applyBorder="1" applyAlignment="1">
      <alignment horizontal="center" vertical="center" textRotation="255"/>
    </xf>
    <xf numFmtId="0" fontId="39" fillId="0" borderId="6" xfId="0" applyFont="1" applyBorder="1" applyAlignment="1">
      <alignment horizontal="left" vertical="center" indent="1" shrinkToFit="1"/>
    </xf>
    <xf numFmtId="0" fontId="39" fillId="0" borderId="4" xfId="0" applyFont="1" applyBorder="1" applyAlignment="1">
      <alignment horizontal="left" vertical="center" indent="1" shrinkToFit="1"/>
    </xf>
    <xf numFmtId="0" fontId="39" fillId="0" borderId="86" xfId="0" applyFont="1" applyBorder="1" applyAlignment="1">
      <alignment horizontal="left" vertical="center" indent="1" shrinkToFit="1"/>
    </xf>
    <xf numFmtId="0" fontId="39" fillId="0" borderId="16" xfId="0" applyFont="1" applyBorder="1" applyAlignment="1">
      <alignment horizontal="left" vertical="center" indent="1" shrinkToFit="1"/>
    </xf>
    <xf numFmtId="0" fontId="39" fillId="0" borderId="2" xfId="0" applyFont="1" applyBorder="1" applyAlignment="1">
      <alignment horizontal="left" vertical="center" indent="1" shrinkToFit="1"/>
    </xf>
    <xf numFmtId="0" fontId="39" fillId="0" borderId="87" xfId="0" applyFont="1" applyBorder="1" applyAlignment="1">
      <alignment horizontal="left" vertical="center" indent="1" shrinkToFit="1"/>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6" xfId="0" applyFont="1" applyBorder="1" applyAlignment="1">
      <alignment horizontal="center" vertical="center"/>
    </xf>
    <xf numFmtId="0" fontId="10" fillId="0" borderId="38" xfId="0" applyFont="1" applyBorder="1" applyAlignment="1">
      <alignment horizontal="left" vertical="center" indent="1" shrinkToFit="1"/>
    </xf>
    <xf numFmtId="0" fontId="10" fillId="0" borderId="0" xfId="0" applyFont="1" applyAlignment="1">
      <alignment horizontal="left" vertical="center" indent="1" shrinkToFit="1"/>
    </xf>
    <xf numFmtId="49" fontId="11" fillId="0" borderId="44" xfId="0" applyNumberFormat="1" applyFont="1" applyBorder="1" applyAlignment="1">
      <alignment horizontal="center" vertical="center" shrinkToFit="1"/>
    </xf>
    <xf numFmtId="0" fontId="11" fillId="0" borderId="68" xfId="0" applyFont="1" applyBorder="1" applyAlignment="1">
      <alignment horizontal="center" vertical="center" shrinkToFit="1"/>
    </xf>
    <xf numFmtId="0" fontId="92" fillId="0" borderId="6" xfId="0" applyFont="1" applyBorder="1" applyAlignment="1">
      <alignment horizontal="center" vertical="center" shrinkToFit="1"/>
    </xf>
    <xf numFmtId="0" fontId="92" fillId="0" borderId="4" xfId="0" applyFont="1" applyBorder="1" applyAlignment="1">
      <alignment horizontal="center" vertical="center" shrinkToFit="1"/>
    </xf>
    <xf numFmtId="0" fontId="92" fillId="0" borderId="16" xfId="0" applyFont="1" applyBorder="1" applyAlignment="1">
      <alignment horizontal="center" vertical="center" shrinkToFit="1"/>
    </xf>
    <xf numFmtId="0" fontId="92" fillId="0" borderId="2" xfId="0" applyFont="1" applyBorder="1" applyAlignment="1">
      <alignment horizontal="center" vertical="center" shrinkToFit="1"/>
    </xf>
    <xf numFmtId="0" fontId="10" fillId="0" borderId="75" xfId="0" applyFont="1" applyBorder="1" applyAlignment="1">
      <alignment horizontal="center" vertical="center"/>
    </xf>
    <xf numFmtId="0" fontId="39" fillId="0" borderId="6" xfId="0" applyFont="1" applyBorder="1" applyAlignment="1">
      <alignment horizontal="center" vertical="center"/>
    </xf>
    <xf numFmtId="0" fontId="39" fillId="0" borderId="4" xfId="0" applyFont="1" applyBorder="1" applyAlignment="1">
      <alignment horizontal="center" vertical="center"/>
    </xf>
    <xf numFmtId="0" fontId="39" fillId="0" borderId="74" xfId="0" applyFont="1" applyBorder="1" applyAlignment="1">
      <alignment horizontal="center" vertical="center"/>
    </xf>
    <xf numFmtId="0" fontId="39" fillId="0" borderId="16" xfId="0" applyFont="1" applyBorder="1" applyAlignment="1">
      <alignment horizontal="center" vertical="center"/>
    </xf>
    <xf numFmtId="0" fontId="39" fillId="0" borderId="2" xfId="0" applyFont="1" applyBorder="1" applyAlignment="1">
      <alignment horizontal="center" vertical="center"/>
    </xf>
    <xf numFmtId="0" fontId="39" fillId="0" borderId="17" xfId="0" applyFont="1" applyBorder="1" applyAlignment="1">
      <alignment horizontal="center" vertical="center"/>
    </xf>
    <xf numFmtId="0" fontId="39" fillId="0" borderId="30" xfId="0" applyFont="1" applyBorder="1" applyAlignment="1">
      <alignment horizontal="left" vertical="center" indent="1" shrinkToFit="1"/>
    </xf>
    <xf numFmtId="0" fontId="39" fillId="0" borderId="78" xfId="0" applyFont="1" applyBorder="1" applyAlignment="1">
      <alignment horizontal="left" vertical="center" indent="1" shrinkToFit="1"/>
    </xf>
    <xf numFmtId="0" fontId="39" fillId="0" borderId="80" xfId="0" applyFont="1" applyBorder="1" applyAlignment="1">
      <alignment horizontal="left" vertical="center" indent="1" shrinkToFit="1"/>
    </xf>
    <xf numFmtId="0" fontId="10" fillId="0" borderId="161" xfId="0" applyFont="1" applyBorder="1" applyAlignment="1">
      <alignment horizontal="center" vertical="center" wrapText="1"/>
    </xf>
    <xf numFmtId="0" fontId="99" fillId="0" borderId="21" xfId="0" applyFont="1" applyBorder="1" applyAlignment="1">
      <alignment horizontal="left" vertical="center"/>
    </xf>
    <xf numFmtId="0" fontId="99" fillId="0" borderId="8" xfId="0" applyFont="1" applyBorder="1" applyAlignment="1">
      <alignment horizontal="left" vertical="center"/>
    </xf>
    <xf numFmtId="0" fontId="5" fillId="0" borderId="21" xfId="0"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35" xfId="0" applyFont="1" applyBorder="1" applyAlignment="1">
      <alignment horizontal="center" vertical="center"/>
    </xf>
    <xf numFmtId="0" fontId="9" fillId="0" borderId="0" xfId="0" applyFont="1" applyAlignment="1">
      <alignment horizontal="center" vertical="center"/>
    </xf>
    <xf numFmtId="0" fontId="5" fillId="0" borderId="35"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shrinkToFit="1"/>
    </xf>
    <xf numFmtId="0" fontId="21" fillId="0" borderId="0" xfId="0" applyFont="1" applyAlignment="1">
      <alignment horizontal="center"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82" xfId="0" applyFont="1" applyBorder="1" applyAlignment="1">
      <alignment horizontal="center" vertical="center"/>
    </xf>
    <xf numFmtId="0" fontId="5" fillId="0" borderId="92" xfId="0" applyFont="1" applyBorder="1" applyAlignment="1">
      <alignment horizontal="center" vertical="center"/>
    </xf>
    <xf numFmtId="0" fontId="5" fillId="0" borderId="92" xfId="0" applyFont="1" applyBorder="1" applyAlignment="1">
      <alignment horizontal="center" vertical="center" shrinkToFit="1"/>
    </xf>
    <xf numFmtId="0" fontId="5" fillId="0" borderId="138" xfId="0" applyFont="1" applyBorder="1" applyAlignment="1">
      <alignment horizontal="center" vertical="center" shrinkToFit="1"/>
    </xf>
    <xf numFmtId="0" fontId="5" fillId="0" borderId="20" xfId="0" applyFont="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52" xfId="0" applyFont="1" applyBorder="1" applyAlignment="1">
      <alignment horizontal="center" vertical="center"/>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179" fontId="10" fillId="0" borderId="89" xfId="0" applyNumberFormat="1" applyFont="1" applyBorder="1" applyAlignment="1">
      <alignment horizontal="center" vertical="center" wrapText="1"/>
    </xf>
    <xf numFmtId="179" fontId="10" fillId="0" borderId="31" xfId="0" applyNumberFormat="1" applyFont="1" applyBorder="1" applyAlignment="1">
      <alignment horizontal="center" vertical="center"/>
    </xf>
    <xf numFmtId="179" fontId="10" fillId="0" borderId="58" xfId="0" applyNumberFormat="1" applyFont="1" applyBorder="1" applyAlignment="1">
      <alignment horizontal="center" vertical="center"/>
    </xf>
    <xf numFmtId="179" fontId="10" fillId="0" borderId="12" xfId="0" applyNumberFormat="1" applyFont="1" applyBorder="1" applyAlignment="1">
      <alignment horizontal="center" vertical="center"/>
    </xf>
    <xf numFmtId="179" fontId="10" fillId="0" borderId="10" xfId="0" applyNumberFormat="1" applyFont="1" applyBorder="1" applyAlignment="1">
      <alignment horizontal="center" vertical="center"/>
    </xf>
    <xf numFmtId="179" fontId="10" fillId="0" borderId="52" xfId="0" applyNumberFormat="1" applyFont="1" applyBorder="1" applyAlignment="1">
      <alignment horizontal="center" vertical="center"/>
    </xf>
    <xf numFmtId="179" fontId="10" fillId="0" borderId="12" xfId="0" applyNumberFormat="1" applyFont="1" applyBorder="1" applyAlignment="1">
      <alignment horizontal="center" vertical="center" wrapText="1"/>
    </xf>
    <xf numFmtId="179" fontId="10" fillId="0" borderId="32" xfId="0" applyNumberFormat="1" applyFont="1" applyBorder="1" applyAlignment="1">
      <alignment horizontal="center" vertical="center"/>
    </xf>
    <xf numFmtId="179" fontId="10" fillId="0" borderId="24" xfId="0" applyNumberFormat="1" applyFont="1" applyBorder="1" applyAlignment="1">
      <alignment horizontal="center" vertical="center"/>
    </xf>
    <xf numFmtId="179" fontId="10" fillId="0" borderId="62" xfId="0" applyNumberFormat="1" applyFont="1" applyBorder="1" applyAlignment="1">
      <alignment horizontal="center" vertical="center"/>
    </xf>
    <xf numFmtId="0" fontId="10" fillId="0" borderId="31" xfId="0" applyFont="1" applyBorder="1" applyAlignment="1">
      <alignment horizontal="center" vertical="center" wrapText="1"/>
    </xf>
    <xf numFmtId="0" fontId="10" fillId="0" borderId="16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3" xfId="0" applyFont="1" applyBorder="1" applyAlignment="1">
      <alignment horizontal="center" vertical="center" wrapText="1"/>
    </xf>
    <xf numFmtId="0" fontId="39" fillId="0" borderId="31" xfId="0" applyFont="1" applyBorder="1" applyAlignment="1">
      <alignment horizontal="right" vertical="center" shrinkToFit="1"/>
    </xf>
    <xf numFmtId="0" fontId="39" fillId="0" borderId="10" xfId="0" applyFont="1" applyBorder="1" applyAlignment="1">
      <alignment horizontal="right" vertical="center" shrinkToFit="1"/>
    </xf>
    <xf numFmtId="0" fontId="39" fillId="0" borderId="24" xfId="0" applyFont="1" applyBorder="1" applyAlignment="1">
      <alignment horizontal="right" vertical="center" shrinkToFit="1"/>
    </xf>
    <xf numFmtId="0" fontId="10" fillId="0" borderId="144" xfId="0" applyFont="1" applyBorder="1" applyAlignment="1">
      <alignment vertical="center" wrapText="1" shrinkToFit="1"/>
    </xf>
    <xf numFmtId="0" fontId="10" fillId="0" borderId="11" xfId="0" applyFont="1" applyBorder="1" applyAlignment="1">
      <alignment vertical="center" wrapText="1" shrinkToFit="1"/>
    </xf>
    <xf numFmtId="0" fontId="10" fillId="0" borderId="35" xfId="0" applyFont="1" applyBorder="1" applyAlignment="1">
      <alignment vertical="center" wrapText="1" shrinkToFit="1"/>
    </xf>
    <xf numFmtId="0" fontId="10" fillId="0" borderId="34" xfId="0" applyFont="1" applyBorder="1" applyAlignment="1">
      <alignment vertical="center" wrapText="1" shrinkToFit="1"/>
    </xf>
    <xf numFmtId="0" fontId="10" fillId="0" borderId="144" xfId="0" applyFont="1" applyBorder="1" applyAlignment="1">
      <alignment horizontal="center" vertical="center"/>
    </xf>
    <xf numFmtId="0" fontId="39" fillId="0" borderId="166" xfId="0" applyFont="1" applyBorder="1" applyAlignment="1">
      <alignment horizontal="right" vertical="center"/>
    </xf>
    <xf numFmtId="0" fontId="39" fillId="0" borderId="144" xfId="0" applyFont="1" applyBorder="1" applyAlignment="1">
      <alignment horizontal="right" vertical="center"/>
    </xf>
    <xf numFmtId="0" fontId="39" fillId="0" borderId="160" xfId="0" applyFont="1" applyBorder="1" applyAlignment="1">
      <alignment horizontal="right" vertical="center"/>
    </xf>
    <xf numFmtId="0" fontId="39" fillId="0" borderId="35" xfId="0" applyFont="1" applyBorder="1" applyAlignment="1">
      <alignment horizontal="right" vertical="center"/>
    </xf>
    <xf numFmtId="179" fontId="10" fillId="0" borderId="67" xfId="0" applyNumberFormat="1" applyFont="1" applyBorder="1" applyAlignment="1">
      <alignment horizontal="center" vertical="center" wrapText="1"/>
    </xf>
    <xf numFmtId="179" fontId="10" fillId="0" borderId="50" xfId="0" applyNumberFormat="1" applyFont="1" applyBorder="1" applyAlignment="1">
      <alignment horizontal="center" vertical="center" wrapText="1"/>
    </xf>
    <xf numFmtId="179" fontId="10" fillId="0" borderId="159" xfId="0" applyNumberFormat="1" applyFont="1" applyBorder="1" applyAlignment="1">
      <alignment horizontal="center" vertical="center" wrapText="1"/>
    </xf>
    <xf numFmtId="179" fontId="10" fillId="0" borderId="70" xfId="0" applyNumberFormat="1" applyFont="1" applyBorder="1" applyAlignment="1">
      <alignment horizontal="center" vertical="center" wrapText="1"/>
    </xf>
    <xf numFmtId="179" fontId="10" fillId="0" borderId="35" xfId="0" applyNumberFormat="1" applyFont="1" applyBorder="1" applyAlignment="1">
      <alignment horizontal="center" vertical="center" wrapText="1"/>
    </xf>
    <xf numFmtId="179" fontId="10" fillId="0" borderId="83" xfId="0" applyNumberFormat="1" applyFont="1" applyBorder="1" applyAlignment="1">
      <alignment horizontal="center" vertical="center" wrapText="1"/>
    </xf>
    <xf numFmtId="0" fontId="39" fillId="0" borderId="67" xfId="0" applyFont="1" applyBorder="1" applyAlignment="1">
      <alignment horizontal="center" vertical="center"/>
    </xf>
    <xf numFmtId="0" fontId="39" fillId="0" borderId="50" xfId="0" applyFont="1" applyBorder="1" applyAlignment="1">
      <alignment horizontal="center" vertical="center"/>
    </xf>
    <xf numFmtId="0" fontId="39" fillId="0" borderId="159" xfId="0" applyFont="1" applyBorder="1" applyAlignment="1">
      <alignment horizontal="center" vertical="center"/>
    </xf>
    <xf numFmtId="0" fontId="39" fillId="0" borderId="87" xfId="0" applyFont="1" applyBorder="1" applyAlignment="1">
      <alignment horizontal="center" vertical="center"/>
    </xf>
    <xf numFmtId="0" fontId="39" fillId="0" borderId="43" xfId="0" applyFont="1" applyBorder="1" applyAlignment="1">
      <alignment horizontal="center" vertical="center"/>
    </xf>
    <xf numFmtId="0" fontId="39" fillId="0" borderId="144" xfId="0" applyFont="1" applyBorder="1" applyAlignment="1">
      <alignment horizontal="center" vertical="center"/>
    </xf>
    <xf numFmtId="0" fontId="39" fillId="0" borderId="168" xfId="0" applyFont="1" applyBorder="1" applyAlignment="1">
      <alignment horizontal="center" vertical="center"/>
    </xf>
    <xf numFmtId="0" fontId="39" fillId="0" borderId="70" xfId="0" applyFont="1" applyBorder="1" applyAlignment="1">
      <alignment horizontal="center" vertical="center"/>
    </xf>
    <xf numFmtId="0" fontId="39" fillId="0" borderId="35" xfId="0" applyFont="1" applyBorder="1" applyAlignment="1">
      <alignment horizontal="center" vertical="center"/>
    </xf>
    <xf numFmtId="0" fontId="39" fillId="0" borderId="83" xfId="0" applyFont="1" applyBorder="1" applyAlignment="1">
      <alignment horizontal="center" vertical="center"/>
    </xf>
    <xf numFmtId="0" fontId="10" fillId="0" borderId="40" xfId="0" applyFont="1" applyBorder="1" applyAlignment="1">
      <alignment horizontal="center" vertical="center"/>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51"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34" xfId="0" applyFont="1" applyBorder="1" applyAlignment="1">
      <alignment horizontal="center" vertical="center" wrapText="1"/>
    </xf>
    <xf numFmtId="0" fontId="10" fillId="0" borderId="67" xfId="0" applyFont="1" applyBorder="1" applyAlignment="1">
      <alignment horizontal="center" vertical="center"/>
    </xf>
    <xf numFmtId="0" fontId="10" fillId="0" borderId="38" xfId="0" applyFont="1" applyBorder="1" applyAlignment="1">
      <alignment horizontal="center" vertical="center"/>
    </xf>
    <xf numFmtId="0" fontId="10" fillId="0" borderId="174" xfId="0" applyFont="1" applyBorder="1" applyAlignment="1">
      <alignment horizontal="center" vertical="center"/>
    </xf>
    <xf numFmtId="0" fontId="10" fillId="0" borderId="87" xfId="0" applyFont="1" applyBorder="1" applyAlignment="1">
      <alignment horizontal="center" vertical="center"/>
    </xf>
    <xf numFmtId="0" fontId="61" fillId="0" borderId="60" xfId="0" applyFont="1" applyBorder="1" applyAlignment="1">
      <alignment horizontal="center" vertical="center" shrinkToFit="1"/>
    </xf>
    <xf numFmtId="0" fontId="61" fillId="0" borderId="61" xfId="0" applyFont="1" applyBorder="1" applyAlignment="1">
      <alignment horizontal="center" vertical="center" shrinkToFit="1"/>
    </xf>
    <xf numFmtId="0" fontId="59" fillId="0" borderId="0" xfId="0" applyFont="1" applyAlignment="1">
      <alignment horizontal="center" vertical="center"/>
    </xf>
    <xf numFmtId="0" fontId="70" fillId="0" borderId="0" xfId="0" applyFont="1" applyAlignment="1">
      <alignment horizontal="center" vertical="center"/>
    </xf>
    <xf numFmtId="0" fontId="60" fillId="0" borderId="0" xfId="0" applyFont="1" applyAlignment="1">
      <alignment horizontal="center" vertical="top"/>
    </xf>
    <xf numFmtId="0" fontId="57" fillId="11" borderId="0" xfId="0" applyFont="1" applyFill="1" applyAlignment="1">
      <alignment horizontal="center" vertical="center" wrapText="1" shrinkToFit="1"/>
    </xf>
    <xf numFmtId="176" fontId="29" fillId="0" borderId="0" xfId="7" applyNumberFormat="1" applyAlignment="1">
      <alignment horizontal="center"/>
    </xf>
    <xf numFmtId="0" fontId="63" fillId="0" borderId="0" xfId="7" applyFont="1" applyAlignment="1">
      <alignment horizontal="center"/>
    </xf>
    <xf numFmtId="0" fontId="29" fillId="0" borderId="0" xfId="7" applyAlignment="1">
      <alignment horizontal="left"/>
    </xf>
    <xf numFmtId="0" fontId="0" fillId="0" borderId="0" xfId="7" applyFont="1" applyAlignment="1">
      <alignment horizontal="left"/>
    </xf>
    <xf numFmtId="0" fontId="29" fillId="0" borderId="154" xfId="7" applyBorder="1" applyAlignment="1" applyProtection="1">
      <alignment horizontal="left" vertical="center"/>
      <protection locked="0"/>
    </xf>
    <xf numFmtId="0" fontId="29" fillId="0" borderId="155" xfId="7" applyBorder="1" applyAlignment="1" applyProtection="1">
      <alignment horizontal="left" vertical="center"/>
      <protection locked="0"/>
    </xf>
    <xf numFmtId="0" fontId="29" fillId="0" borderId="156" xfId="7" applyBorder="1" applyAlignment="1" applyProtection="1">
      <alignment horizontal="left" vertical="center"/>
      <protection locked="0"/>
    </xf>
    <xf numFmtId="0" fontId="0" fillId="0" borderId="153" xfId="7" applyFont="1" applyBorder="1" applyAlignment="1">
      <alignment horizontal="center" vertical="center"/>
    </xf>
    <xf numFmtId="0" fontId="0" fillId="0" borderId="66" xfId="7" applyFont="1" applyBorder="1" applyAlignment="1">
      <alignment horizontal="center" vertical="center"/>
    </xf>
    <xf numFmtId="0" fontId="0" fillId="0" borderId="157" xfId="7" applyFont="1" applyBorder="1" applyAlignment="1">
      <alignment horizontal="center" vertical="center"/>
    </xf>
    <xf numFmtId="0" fontId="29" fillId="0" borderId="12" xfId="7" applyBorder="1" applyAlignment="1" applyProtection="1">
      <alignment horizontal="left" vertical="center"/>
      <protection locked="0"/>
    </xf>
    <xf numFmtId="0" fontId="29" fillId="0" borderId="10" xfId="7" applyBorder="1" applyAlignment="1" applyProtection="1">
      <alignment horizontal="left" vertical="center"/>
      <protection locked="0"/>
    </xf>
    <xf numFmtId="0" fontId="29" fillId="0" borderId="52" xfId="7" applyBorder="1" applyAlignment="1" applyProtection="1">
      <alignment horizontal="left" vertical="center"/>
      <protection locked="0"/>
    </xf>
    <xf numFmtId="0" fontId="29" fillId="0" borderId="32" xfId="7" applyBorder="1" applyAlignment="1" applyProtection="1">
      <alignment horizontal="left" vertical="center"/>
      <protection locked="0"/>
    </xf>
    <xf numFmtId="0" fontId="29" fillId="0" borderId="24" xfId="7" applyBorder="1" applyAlignment="1" applyProtection="1">
      <alignment horizontal="left" vertical="center"/>
      <protection locked="0"/>
    </xf>
    <xf numFmtId="0" fontId="29" fillId="0" borderId="62" xfId="7" applyBorder="1" applyAlignment="1" applyProtection="1">
      <alignment horizontal="left" vertical="center"/>
      <protection locked="0"/>
    </xf>
    <xf numFmtId="0" fontId="29" fillId="0" borderId="0" xfId="7" applyAlignment="1">
      <alignment horizontal="left" indent="1"/>
    </xf>
    <xf numFmtId="0" fontId="0" fillId="0" borderId="0" xfId="7" applyFont="1" applyAlignment="1">
      <alignment horizontal="left" indent="1"/>
    </xf>
    <xf numFmtId="0" fontId="29" fillId="0" borderId="0" xfId="7" applyAlignment="1">
      <alignment horizontal="right" vertical="center"/>
    </xf>
    <xf numFmtId="0" fontId="29" fillId="0" borderId="0" xfId="7" applyAlignment="1">
      <alignment horizontal="left" vertical="center" shrinkToFit="1"/>
    </xf>
    <xf numFmtId="0" fontId="29" fillId="0" borderId="0" xfId="7" applyAlignment="1">
      <alignment horizontal="left" vertical="center" indent="2"/>
    </xf>
    <xf numFmtId="0" fontId="73" fillId="0" borderId="2" xfId="6" applyFont="1" applyBorder="1" applyAlignment="1">
      <alignment horizontal="left" vertical="center"/>
    </xf>
    <xf numFmtId="0" fontId="72" fillId="0" borderId="0" xfId="6" applyFont="1" applyAlignment="1">
      <alignment horizontal="center" vertical="center"/>
    </xf>
    <xf numFmtId="0" fontId="73" fillId="0" borderId="0" xfId="6" applyFont="1" applyAlignment="1">
      <alignment vertical="center" wrapText="1"/>
    </xf>
    <xf numFmtId="176" fontId="73" fillId="0" borderId="0" xfId="6" applyNumberFormat="1" applyFont="1" applyAlignment="1">
      <alignment horizontal="center" vertical="center"/>
    </xf>
    <xf numFmtId="0" fontId="73" fillId="0" borderId="2" xfId="6" applyFont="1" applyBorder="1" applyAlignment="1">
      <alignment horizontal="left" vertical="center" shrinkToFit="1"/>
    </xf>
    <xf numFmtId="176" fontId="73" fillId="0" borderId="0" xfId="6" applyNumberFormat="1" applyFont="1" applyAlignment="1">
      <alignment horizontal="left" vertical="center"/>
    </xf>
    <xf numFmtId="0" fontId="48" fillId="0" borderId="0" xfId="0" applyFont="1" applyAlignment="1">
      <alignment horizontal="center" vertical="center" wrapText="1" shrinkToFit="1"/>
    </xf>
    <xf numFmtId="0" fontId="48" fillId="0" borderId="0" xfId="0" applyFont="1" applyAlignment="1">
      <alignment horizontal="center" vertical="center"/>
    </xf>
    <xf numFmtId="0" fontId="28" fillId="0" borderId="25" xfId="0" applyFont="1" applyBorder="1" applyAlignment="1">
      <alignment horizontal="center" vertical="center" shrinkToFit="1"/>
    </xf>
    <xf numFmtId="0" fontId="28" fillId="0" borderId="139" xfId="0" applyFont="1" applyBorder="1" applyAlignment="1">
      <alignment horizontal="center" vertical="center" shrinkToFit="1"/>
    </xf>
    <xf numFmtId="0" fontId="28" fillId="0" borderId="18" xfId="0" applyFont="1" applyBorder="1" applyAlignment="1">
      <alignment horizontal="left" vertical="center"/>
    </xf>
    <xf numFmtId="0" fontId="28" fillId="0" borderId="60" xfId="0" applyFont="1" applyBorder="1" applyAlignment="1">
      <alignment horizontal="left" vertical="center"/>
    </xf>
    <xf numFmtId="0" fontId="28" fillId="0" borderId="61" xfId="0" applyFont="1" applyBorder="1" applyAlignment="1">
      <alignment horizontal="left" vertical="center"/>
    </xf>
    <xf numFmtId="178" fontId="73" fillId="8" borderId="19" xfId="4" applyNumberFormat="1" applyFont="1" applyFill="1" applyBorder="1" applyAlignment="1">
      <alignment horizontal="center" vertical="center" wrapText="1"/>
    </xf>
    <xf numFmtId="178" fontId="73" fillId="8" borderId="20" xfId="4" applyNumberFormat="1" applyFont="1" applyFill="1" applyBorder="1" applyAlignment="1">
      <alignment horizontal="center" vertical="center" wrapText="1"/>
    </xf>
    <xf numFmtId="178" fontId="73" fillId="8" borderId="20" xfId="4" applyNumberFormat="1" applyFont="1" applyFill="1" applyBorder="1" applyAlignment="1">
      <alignment horizontal="center" vertical="center"/>
    </xf>
    <xf numFmtId="178" fontId="73" fillId="8" borderId="14" xfId="4" applyNumberFormat="1" applyFont="1" applyFill="1" applyBorder="1" applyAlignment="1">
      <alignment horizontal="center" vertical="center"/>
    </xf>
    <xf numFmtId="178" fontId="73" fillId="8" borderId="21" xfId="4" applyNumberFormat="1" applyFont="1" applyFill="1" applyBorder="1" applyAlignment="1">
      <alignment horizontal="center" vertical="center" wrapText="1"/>
    </xf>
    <xf numFmtId="178" fontId="73" fillId="8" borderId="8" xfId="4" applyNumberFormat="1" applyFont="1" applyFill="1" applyBorder="1" applyAlignment="1">
      <alignment horizontal="center" vertical="center" wrapText="1"/>
    </xf>
    <xf numFmtId="178" fontId="73" fillId="8" borderId="8" xfId="4" applyNumberFormat="1" applyFont="1" applyFill="1" applyBorder="1" applyAlignment="1">
      <alignment horizontal="right" vertical="center"/>
    </xf>
    <xf numFmtId="178" fontId="73" fillId="8" borderId="172" xfId="4" applyNumberFormat="1" applyFont="1" applyFill="1" applyBorder="1" applyAlignment="1">
      <alignment horizontal="right" vertical="center"/>
    </xf>
    <xf numFmtId="178" fontId="73" fillId="8" borderId="173" xfId="4" applyNumberFormat="1" applyFont="1" applyFill="1" applyBorder="1" applyAlignment="1">
      <alignment horizontal="right" vertical="center"/>
    </xf>
    <xf numFmtId="178" fontId="73" fillId="8" borderId="169" xfId="4" applyNumberFormat="1" applyFont="1" applyFill="1" applyBorder="1" applyAlignment="1">
      <alignment horizontal="center" vertical="center" wrapText="1"/>
    </xf>
    <xf numFmtId="178" fontId="73" fillId="8" borderId="170" xfId="4" applyNumberFormat="1" applyFont="1" applyFill="1" applyBorder="1" applyAlignment="1">
      <alignment horizontal="center" vertical="center" wrapText="1"/>
    </xf>
    <xf numFmtId="178" fontId="73" fillId="8" borderId="171" xfId="4" applyNumberFormat="1" applyFont="1" applyFill="1" applyBorder="1" applyAlignment="1">
      <alignment horizontal="center" vertical="center" wrapText="1"/>
    </xf>
    <xf numFmtId="178" fontId="73" fillId="8" borderId="8" xfId="4" applyNumberFormat="1" applyFont="1" applyFill="1" applyBorder="1" applyAlignment="1">
      <alignment horizontal="center" vertical="center"/>
    </xf>
    <xf numFmtId="178" fontId="73" fillId="8" borderId="9" xfId="4" applyNumberFormat="1" applyFont="1" applyFill="1" applyBorder="1" applyAlignment="1">
      <alignment horizontal="right" vertical="center"/>
    </xf>
    <xf numFmtId="178" fontId="73" fillId="8" borderId="0" xfId="4" applyNumberFormat="1" applyFont="1" applyFill="1" applyAlignment="1">
      <alignment horizontal="left" vertical="center"/>
    </xf>
    <xf numFmtId="178" fontId="73" fillId="8" borderId="0" xfId="4" applyNumberFormat="1" applyFont="1" applyFill="1" applyAlignment="1">
      <alignment horizontal="left" vertical="center" indent="1"/>
    </xf>
    <xf numFmtId="178" fontId="76" fillId="8" borderId="0" xfId="4" applyNumberFormat="1" applyFont="1" applyFill="1" applyAlignment="1">
      <alignment horizontal="left" vertical="center"/>
    </xf>
    <xf numFmtId="0" fontId="77" fillId="0" borderId="0" xfId="0" applyFont="1" applyAlignment="1">
      <alignment horizontal="center" vertical="center"/>
    </xf>
    <xf numFmtId="0" fontId="28" fillId="0" borderId="0" xfId="0" applyFont="1" applyAlignment="1">
      <alignment horizontal="center" vertical="center" shrinkToFit="1"/>
    </xf>
    <xf numFmtId="176" fontId="28" fillId="0" borderId="0" xfId="0" applyNumberFormat="1" applyFont="1" applyAlignment="1">
      <alignment horizontal="left" vertical="center"/>
    </xf>
    <xf numFmtId="0" fontId="28" fillId="0" borderId="0" xfId="0" applyFont="1" applyAlignment="1">
      <alignment horizontal="left" vertical="center" indent="14"/>
    </xf>
    <xf numFmtId="178" fontId="51" fillId="8" borderId="12" xfId="4" applyNumberFormat="1" applyFont="1" applyFill="1" applyBorder="1" applyAlignment="1">
      <alignment horizontal="center" vertical="center" shrinkToFit="1"/>
    </xf>
    <xf numFmtId="178" fontId="51" fillId="8" borderId="10" xfId="4" applyNumberFormat="1" applyFont="1" applyFill="1" applyBorder="1" applyAlignment="1">
      <alignment horizontal="center" vertical="center" shrinkToFit="1"/>
    </xf>
    <xf numFmtId="178" fontId="51" fillId="8" borderId="37" xfId="4" applyNumberFormat="1" applyFont="1" applyFill="1" applyBorder="1" applyAlignment="1">
      <alignment horizontal="center" vertical="center" shrinkToFit="1"/>
    </xf>
    <xf numFmtId="178" fontId="52" fillId="8" borderId="32" xfId="4" applyNumberFormat="1" applyFont="1" applyFill="1" applyBorder="1" applyAlignment="1">
      <alignment horizontal="center" vertical="center" shrinkToFit="1"/>
    </xf>
    <xf numFmtId="178" fontId="52" fillId="8" borderId="62" xfId="4" applyNumberFormat="1" applyFont="1" applyFill="1" applyBorder="1" applyAlignment="1">
      <alignment horizontal="center" vertical="center" shrinkToFit="1"/>
    </xf>
    <xf numFmtId="183" fontId="100" fillId="8" borderId="70" xfId="4" applyNumberFormat="1" applyFont="1" applyFill="1" applyBorder="1" applyAlignment="1">
      <alignment horizontal="center" vertical="center" shrinkToFit="1"/>
    </xf>
    <xf numFmtId="183" fontId="100" fillId="8" borderId="35" xfId="4" applyNumberFormat="1" applyFont="1" applyFill="1" applyBorder="1" applyAlignment="1">
      <alignment horizontal="center" vertical="center" shrinkToFit="1"/>
    </xf>
    <xf numFmtId="183" fontId="100" fillId="8" borderId="54" xfId="4" applyNumberFormat="1" applyFont="1" applyFill="1" applyBorder="1" applyAlignment="1">
      <alignment horizontal="center" vertical="center" shrinkToFit="1"/>
    </xf>
    <xf numFmtId="178" fontId="100" fillId="8" borderId="32" xfId="4" applyNumberFormat="1" applyFont="1" applyFill="1" applyBorder="1" applyAlignment="1">
      <alignment horizontal="center" vertical="center" shrinkToFit="1"/>
    </xf>
    <xf numFmtId="178" fontId="100" fillId="8" borderId="24" xfId="4" applyNumberFormat="1" applyFont="1" applyFill="1" applyBorder="1" applyAlignment="1">
      <alignment horizontal="center" vertical="center" shrinkToFit="1"/>
    </xf>
    <xf numFmtId="178" fontId="100" fillId="8" borderId="62" xfId="4" applyNumberFormat="1" applyFont="1" applyFill="1" applyBorder="1" applyAlignment="1">
      <alignment horizontal="center" vertical="center" shrinkToFit="1"/>
    </xf>
    <xf numFmtId="178" fontId="52" fillId="8" borderId="49" xfId="4" applyNumberFormat="1" applyFont="1" applyFill="1" applyBorder="1" applyAlignment="1">
      <alignment horizontal="center" vertical="center" wrapText="1"/>
    </xf>
    <xf numFmtId="178" fontId="52" fillId="8" borderId="59" xfId="4" applyNumberFormat="1" applyFont="1" applyFill="1" applyBorder="1" applyAlignment="1">
      <alignment horizontal="center" vertical="center" wrapText="1"/>
    </xf>
    <xf numFmtId="178" fontId="52" fillId="8" borderId="48" xfId="4" applyNumberFormat="1" applyFont="1" applyFill="1" applyBorder="1" applyAlignment="1">
      <alignment horizontal="center" vertical="center" wrapText="1"/>
    </xf>
    <xf numFmtId="178" fontId="52" fillId="8" borderId="1" xfId="4" applyNumberFormat="1" applyFont="1" applyFill="1" applyBorder="1" applyAlignment="1">
      <alignment horizontal="center" vertical="center" wrapText="1"/>
    </xf>
    <xf numFmtId="178" fontId="52" fillId="8" borderId="42" xfId="4" applyNumberFormat="1" applyFont="1" applyFill="1" applyBorder="1" applyAlignment="1">
      <alignment horizontal="center" vertical="center" wrapText="1"/>
    </xf>
    <xf numFmtId="178" fontId="52" fillId="8" borderId="54" xfId="4" applyNumberFormat="1" applyFont="1" applyFill="1" applyBorder="1" applyAlignment="1">
      <alignment horizontal="center" vertical="center" wrapText="1"/>
    </xf>
    <xf numFmtId="178" fontId="51" fillId="8" borderId="89" xfId="4" applyNumberFormat="1" applyFont="1" applyFill="1" applyBorder="1" applyAlignment="1">
      <alignment horizontal="center" vertical="center" shrinkToFit="1"/>
    </xf>
    <xf numFmtId="178" fontId="51" fillId="8" borderId="31" xfId="4" applyNumberFormat="1" applyFont="1" applyFill="1" applyBorder="1" applyAlignment="1">
      <alignment horizontal="center" vertical="center" shrinkToFit="1"/>
    </xf>
    <xf numFmtId="178" fontId="52" fillId="8" borderId="67" xfId="4" applyNumberFormat="1" applyFont="1" applyFill="1" applyBorder="1" applyAlignment="1">
      <alignment horizontal="center" vertical="center"/>
    </xf>
    <xf numFmtId="178" fontId="52" fillId="8" borderId="50" xfId="4" applyNumberFormat="1" applyFont="1" applyFill="1" applyBorder="1" applyAlignment="1">
      <alignment horizontal="center" vertical="center"/>
    </xf>
    <xf numFmtId="178" fontId="52" fillId="8" borderId="51" xfId="4" applyNumberFormat="1" applyFont="1" applyFill="1" applyBorder="1" applyAlignment="1">
      <alignment horizontal="center" vertical="center"/>
    </xf>
    <xf numFmtId="179" fontId="51" fillId="8" borderId="16" xfId="4" applyNumberFormat="1" applyFont="1" applyFill="1" applyBorder="1" applyAlignment="1">
      <alignment horizontal="center" vertical="center"/>
    </xf>
    <xf numFmtId="179" fontId="51" fillId="8" borderId="2" xfId="4" applyNumberFormat="1" applyFont="1" applyFill="1" applyBorder="1" applyAlignment="1">
      <alignment horizontal="center" vertical="center"/>
    </xf>
    <xf numFmtId="179" fontId="51" fillId="8" borderId="17" xfId="4" applyNumberFormat="1" applyFont="1" applyFill="1" applyBorder="1" applyAlignment="1">
      <alignment horizontal="center" vertical="center"/>
    </xf>
    <xf numFmtId="178" fontId="51" fillId="8" borderId="52" xfId="4" applyNumberFormat="1" applyFont="1" applyFill="1" applyBorder="1" applyAlignment="1">
      <alignment horizontal="center" vertical="center" shrinkToFit="1"/>
    </xf>
    <xf numFmtId="0" fontId="33" fillId="0" borderId="0" xfId="0" applyFont="1" applyAlignment="1">
      <alignment horizontal="center" vertical="center" shrinkToFit="1"/>
    </xf>
    <xf numFmtId="0" fontId="33" fillId="0" borderId="0" xfId="0" applyFont="1" applyAlignment="1">
      <alignment horizontal="center" vertical="center"/>
    </xf>
    <xf numFmtId="0" fontId="0" fillId="0" borderId="25" xfId="0" applyBorder="1" applyAlignment="1">
      <alignment horizontal="center" vertical="center"/>
    </xf>
    <xf numFmtId="0" fontId="0" fillId="0" borderId="139" xfId="0" applyBorder="1" applyAlignment="1">
      <alignment horizontal="center" vertical="center"/>
    </xf>
    <xf numFmtId="0" fontId="0" fillId="0" borderId="18" xfId="0" applyBorder="1" applyAlignment="1">
      <alignment horizontal="left" vertical="center" shrinkToFit="1"/>
    </xf>
    <xf numFmtId="0" fontId="0" fillId="0" borderId="60" xfId="0" applyBorder="1" applyAlignment="1">
      <alignment horizontal="left" vertical="center" shrinkToFit="1"/>
    </xf>
    <xf numFmtId="0" fontId="0" fillId="0" borderId="61" xfId="0" applyBorder="1" applyAlignment="1">
      <alignment horizontal="left" vertical="center" shrinkToFit="1"/>
    </xf>
    <xf numFmtId="0" fontId="12" fillId="0" borderId="12" xfId="3" applyBorder="1" applyAlignment="1">
      <alignment horizontal="distributed" vertical="center"/>
    </xf>
    <xf numFmtId="0" fontId="12" fillId="0" borderId="10" xfId="3" applyBorder="1" applyAlignment="1">
      <alignment horizontal="distributed" vertical="center"/>
    </xf>
    <xf numFmtId="0" fontId="44" fillId="0" borderId="12" xfId="3" applyFont="1" applyBorder="1" applyAlignment="1">
      <alignment horizontal="distributed" vertical="center"/>
    </xf>
    <xf numFmtId="0" fontId="44" fillId="0" borderId="10" xfId="3" applyFont="1" applyBorder="1" applyAlignment="1">
      <alignment horizontal="distributed" vertical="center"/>
    </xf>
    <xf numFmtId="0" fontId="44" fillId="0" borderId="52" xfId="3" applyFont="1" applyBorder="1" applyAlignment="1">
      <alignment horizontal="distributed" vertical="center"/>
    </xf>
    <xf numFmtId="0" fontId="46" fillId="0" borderId="10" xfId="3" applyFont="1" applyBorder="1" applyAlignment="1">
      <alignment horizontal="center" vertical="center"/>
    </xf>
    <xf numFmtId="0" fontId="46" fillId="0" borderId="133" xfId="3" applyFont="1" applyBorder="1" applyAlignment="1">
      <alignment horizontal="center" vertical="center"/>
    </xf>
    <xf numFmtId="0" fontId="46" fillId="0" borderId="132" xfId="3" applyFont="1" applyBorder="1" applyAlignment="1">
      <alignment horizontal="center" vertical="center"/>
    </xf>
    <xf numFmtId="0" fontId="3" fillId="0" borderId="38" xfId="3" applyFont="1" applyBorder="1" applyAlignment="1">
      <alignment horizontal="left"/>
    </xf>
    <xf numFmtId="0" fontId="3" fillId="0" borderId="0" xfId="3" applyFont="1" applyAlignment="1">
      <alignment horizontal="left"/>
    </xf>
    <xf numFmtId="0" fontId="46" fillId="0" borderId="12" xfId="3" applyFont="1" applyBorder="1" applyAlignment="1">
      <alignment horizontal="distributed" vertical="center" wrapText="1"/>
    </xf>
    <xf numFmtId="0" fontId="46" fillId="0" borderId="52" xfId="3" applyFont="1" applyBorder="1" applyAlignment="1">
      <alignment horizontal="distributed" vertical="center"/>
    </xf>
    <xf numFmtId="0" fontId="12" fillId="0" borderId="12" xfId="3" applyBorder="1" applyAlignment="1">
      <alignment horizontal="left" vertical="center"/>
    </xf>
    <xf numFmtId="0" fontId="12" fillId="0" borderId="10" xfId="3" applyBorder="1" applyAlignment="1">
      <alignment horizontal="left" vertical="center"/>
    </xf>
    <xf numFmtId="0" fontId="12" fillId="0" borderId="52" xfId="3" applyBorder="1" applyAlignment="1">
      <alignment horizontal="left" vertical="center"/>
    </xf>
    <xf numFmtId="0" fontId="3" fillId="0" borderId="12" xfId="3" applyFont="1" applyBorder="1" applyAlignment="1">
      <alignment horizontal="distributed" vertical="center"/>
    </xf>
    <xf numFmtId="0" fontId="3" fillId="0" borderId="10" xfId="3" applyFont="1" applyBorder="1" applyAlignment="1">
      <alignment horizontal="distributed" vertical="center"/>
    </xf>
    <xf numFmtId="0" fontId="3" fillId="0" borderId="52" xfId="3" applyFont="1" applyBorder="1" applyAlignment="1">
      <alignment horizontal="distributed" vertical="center"/>
    </xf>
    <xf numFmtId="0" fontId="3" fillId="0" borderId="10" xfId="3" applyFont="1" applyBorder="1" applyAlignment="1">
      <alignment horizontal="center" vertical="center"/>
    </xf>
    <xf numFmtId="0" fontId="3" fillId="0" borderId="133" xfId="3" applyFont="1" applyBorder="1" applyAlignment="1">
      <alignment horizontal="center" vertical="center"/>
    </xf>
    <xf numFmtId="0" fontId="3" fillId="0" borderId="132" xfId="3" applyFont="1" applyBorder="1" applyAlignment="1">
      <alignment horizontal="center" vertical="center"/>
    </xf>
    <xf numFmtId="0" fontId="12" fillId="0" borderId="38" xfId="3" applyBorder="1" applyAlignment="1">
      <alignment horizontal="center"/>
    </xf>
    <xf numFmtId="0" fontId="12" fillId="0" borderId="122" xfId="3" applyBorder="1" applyAlignment="1">
      <alignment horizontal="left" vertical="center" shrinkToFit="1"/>
    </xf>
    <xf numFmtId="0" fontId="12" fillId="0" borderId="123" xfId="3" applyBorder="1" applyAlignment="1">
      <alignment horizontal="left" vertical="center" shrinkToFit="1"/>
    </xf>
    <xf numFmtId="0" fontId="12" fillId="0" borderId="124" xfId="3" applyBorder="1" applyAlignment="1">
      <alignment horizontal="left" vertical="center" shrinkToFit="1"/>
    </xf>
    <xf numFmtId="0" fontId="12" fillId="0" borderId="122" xfId="3" applyBorder="1" applyAlignment="1">
      <alignment horizontal="center" vertical="center"/>
    </xf>
    <xf numFmtId="0" fontId="12" fillId="0" borderId="123" xfId="3" applyBorder="1" applyAlignment="1">
      <alignment horizontal="center" vertical="center"/>
    </xf>
    <xf numFmtId="0" fontId="12" fillId="0" borderId="124" xfId="3" applyBorder="1" applyAlignment="1">
      <alignment horizontal="center" vertical="center"/>
    </xf>
    <xf numFmtId="0" fontId="12" fillId="0" borderId="122" xfId="3" applyBorder="1" applyAlignment="1">
      <alignment horizontal="center" vertical="center" shrinkToFit="1"/>
    </xf>
    <xf numFmtId="0" fontId="12" fillId="0" borderId="123" xfId="3" applyBorder="1" applyAlignment="1">
      <alignment horizontal="center" vertical="center" shrinkToFit="1"/>
    </xf>
    <xf numFmtId="0" fontId="12" fillId="0" borderId="124" xfId="3" applyBorder="1" applyAlignment="1">
      <alignment horizontal="center" vertical="center" shrinkToFit="1"/>
    </xf>
    <xf numFmtId="0" fontId="3" fillId="0" borderId="0" xfId="3" applyFont="1" applyAlignment="1">
      <alignment horizontal="center" vertical="center"/>
    </xf>
    <xf numFmtId="0" fontId="3" fillId="0" borderId="16" xfId="3" applyFont="1" applyBorder="1" applyAlignment="1">
      <alignment horizontal="distributed" vertical="center"/>
    </xf>
    <xf numFmtId="0" fontId="3" fillId="0" borderId="2" xfId="3" applyFont="1" applyBorder="1" applyAlignment="1">
      <alignment horizontal="distributed" vertical="center"/>
    </xf>
    <xf numFmtId="0" fontId="3" fillId="0" borderId="3" xfId="3" applyFont="1" applyBorder="1" applyAlignment="1">
      <alignment horizontal="distributed" vertical="center"/>
    </xf>
    <xf numFmtId="0" fontId="3" fillId="0" borderId="2" xfId="3" applyFont="1" applyBorder="1" applyAlignment="1">
      <alignment horizontal="center" vertical="center"/>
    </xf>
    <xf numFmtId="0" fontId="3" fillId="0" borderId="113" xfId="3" applyFont="1" applyBorder="1" applyAlignment="1">
      <alignment horizontal="center" vertical="center"/>
    </xf>
    <xf numFmtId="0" fontId="3" fillId="0" borderId="129" xfId="3" applyFont="1" applyBorder="1" applyAlignment="1">
      <alignment horizontal="distributed" vertical="center"/>
    </xf>
    <xf numFmtId="0" fontId="12" fillId="0" borderId="130" xfId="3" applyBorder="1"/>
    <xf numFmtId="0" fontId="12" fillId="0" borderId="119" xfId="3" applyBorder="1" applyAlignment="1">
      <alignment horizontal="center"/>
    </xf>
    <xf numFmtId="0" fontId="12" fillId="0" borderId="120" xfId="3" applyBorder="1" applyAlignment="1">
      <alignment horizontal="center"/>
    </xf>
    <xf numFmtId="0" fontId="12" fillId="0" borderId="108" xfId="3" applyBorder="1" applyAlignment="1">
      <alignment horizontal="center"/>
    </xf>
    <xf numFmtId="0" fontId="12" fillId="0" borderId="116" xfId="3" applyBorder="1" applyAlignment="1">
      <alignment horizontal="center"/>
    </xf>
    <xf numFmtId="0" fontId="12" fillId="0" borderId="104" xfId="3" applyBorder="1" applyAlignment="1">
      <alignment horizontal="center"/>
    </xf>
    <xf numFmtId="0" fontId="12" fillId="0" borderId="113" xfId="3" applyBorder="1" applyAlignment="1">
      <alignment horizontal="center"/>
    </xf>
    <xf numFmtId="0" fontId="12" fillId="0" borderId="109" xfId="3" applyBorder="1" applyAlignment="1">
      <alignment horizontal="center"/>
    </xf>
    <xf numFmtId="0" fontId="12" fillId="0" borderId="117" xfId="3" applyBorder="1" applyAlignment="1">
      <alignment horizontal="center"/>
    </xf>
    <xf numFmtId="0" fontId="12" fillId="0" borderId="13" xfId="3" applyBorder="1" applyAlignment="1">
      <alignment horizontal="center"/>
    </xf>
    <xf numFmtId="0" fontId="12" fillId="0" borderId="26" xfId="3" applyBorder="1" applyAlignment="1">
      <alignment horizontal="center"/>
    </xf>
    <xf numFmtId="0" fontId="12" fillId="0" borderId="43" xfId="3" applyBorder="1" applyAlignment="1">
      <alignment horizontal="center"/>
    </xf>
    <xf numFmtId="0" fontId="12" fillId="0" borderId="16" xfId="3" applyBorder="1" applyAlignment="1">
      <alignment horizontal="center"/>
    </xf>
    <xf numFmtId="179" fontId="12" fillId="0" borderId="43" xfId="3" applyNumberFormat="1" applyBorder="1" applyAlignment="1">
      <alignment horizontal="center" vertical="center" shrinkToFit="1"/>
    </xf>
    <xf numFmtId="179" fontId="12" fillId="0" borderId="144" xfId="3" applyNumberFormat="1" applyBorder="1" applyAlignment="1">
      <alignment horizontal="center" vertical="center" shrinkToFit="1"/>
    </xf>
    <xf numFmtId="179" fontId="12" fillId="0" borderId="56" xfId="3" applyNumberFormat="1" applyBorder="1" applyAlignment="1">
      <alignment horizontal="center" vertical="center" shrinkToFit="1"/>
    </xf>
    <xf numFmtId="179" fontId="12" fillId="0" borderId="127" xfId="3" applyNumberFormat="1" applyBorder="1" applyAlignment="1">
      <alignment horizontal="center" vertical="center" shrinkToFit="1"/>
    </xf>
    <xf numFmtId="179" fontId="12" fillId="0" borderId="91" xfId="3" applyNumberFormat="1" applyBorder="1" applyAlignment="1">
      <alignment horizontal="center" vertical="center" shrinkToFit="1"/>
    </xf>
    <xf numFmtId="179" fontId="12" fillId="0" borderId="128" xfId="3" applyNumberFormat="1" applyBorder="1" applyAlignment="1">
      <alignment horizontal="center" vertical="center" shrinkToFit="1"/>
    </xf>
    <xf numFmtId="0" fontId="12" fillId="0" borderId="43" xfId="3" applyBorder="1" applyAlignment="1">
      <alignment horizontal="center" textRotation="255"/>
    </xf>
    <xf numFmtId="0" fontId="12" fillId="0" borderId="144" xfId="3" applyBorder="1" applyAlignment="1">
      <alignment horizontal="center" textRotation="255"/>
    </xf>
    <xf numFmtId="0" fontId="12" fillId="0" borderId="106" xfId="3" applyBorder="1" applyAlignment="1">
      <alignment horizontal="center" textRotation="255"/>
    </xf>
    <xf numFmtId="0" fontId="12" fillId="0" borderId="127" xfId="3" applyBorder="1" applyAlignment="1">
      <alignment horizontal="center" textRotation="255"/>
    </xf>
    <xf numFmtId="0" fontId="12" fillId="0" borderId="91" xfId="3" applyBorder="1" applyAlignment="1">
      <alignment horizontal="center" textRotation="255"/>
    </xf>
    <xf numFmtId="0" fontId="12" fillId="0" borderId="90" xfId="3" applyBorder="1" applyAlignment="1">
      <alignment horizontal="center" textRotation="255"/>
    </xf>
    <xf numFmtId="0" fontId="12" fillId="0" borderId="56" xfId="3" applyBorder="1" applyAlignment="1">
      <alignment horizontal="center" textRotation="255"/>
    </xf>
    <xf numFmtId="0" fontId="12" fillId="0" borderId="2" xfId="3" applyBorder="1" applyAlignment="1">
      <alignment horizontal="center" textRotation="255"/>
    </xf>
    <xf numFmtId="0" fontId="12" fillId="0" borderId="3" xfId="3" applyBorder="1" applyAlignment="1">
      <alignment horizontal="center" textRotation="255"/>
    </xf>
    <xf numFmtId="0" fontId="12" fillId="0" borderId="107" xfId="3" applyBorder="1" applyAlignment="1">
      <alignment horizontal="center"/>
    </xf>
    <xf numFmtId="0" fontId="12" fillId="0" borderId="115" xfId="3" applyBorder="1" applyAlignment="1">
      <alignment horizontal="center"/>
    </xf>
    <xf numFmtId="0" fontId="12" fillId="0" borderId="110" xfId="3" applyBorder="1" applyAlignment="1">
      <alignment horizontal="left" vertical="center" shrinkToFit="1"/>
    </xf>
    <xf numFmtId="0" fontId="12" fillId="0" borderId="111" xfId="3" applyBorder="1" applyAlignment="1">
      <alignment horizontal="left" vertical="center" shrinkToFit="1"/>
    </xf>
    <xf numFmtId="0" fontId="12" fillId="0" borderId="112" xfId="3" applyBorder="1" applyAlignment="1">
      <alignment horizontal="left" vertical="center" shrinkToFit="1"/>
    </xf>
    <xf numFmtId="0" fontId="12" fillId="0" borderId="110" xfId="3" applyBorder="1" applyAlignment="1">
      <alignment horizontal="center" vertical="center"/>
    </xf>
    <xf numFmtId="0" fontId="12" fillId="0" borderId="111" xfId="3" applyBorder="1" applyAlignment="1">
      <alignment horizontal="center" vertical="center"/>
    </xf>
    <xf numFmtId="0" fontId="12" fillId="0" borderId="112" xfId="3" applyBorder="1" applyAlignment="1">
      <alignment horizontal="center" vertical="center"/>
    </xf>
    <xf numFmtId="0" fontId="12" fillId="0" borderId="110" xfId="3" applyBorder="1" applyAlignment="1">
      <alignment horizontal="center" vertical="center" shrinkToFit="1"/>
    </xf>
    <xf numFmtId="0" fontId="12" fillId="0" borderId="111" xfId="3" applyBorder="1" applyAlignment="1">
      <alignment horizontal="center" vertical="center" shrinkToFit="1"/>
    </xf>
    <xf numFmtId="0" fontId="12" fillId="0" borderId="112" xfId="3" applyBorder="1" applyAlignment="1">
      <alignment horizontal="center" vertical="center" shrinkToFit="1"/>
    </xf>
    <xf numFmtId="0" fontId="12" fillId="0" borderId="100" xfId="3" applyBorder="1" applyAlignment="1">
      <alignment horizontal="center" vertical="center" shrinkToFit="1"/>
    </xf>
    <xf numFmtId="0" fontId="12" fillId="0" borderId="121" xfId="3" applyBorder="1" applyAlignment="1">
      <alignment horizontal="center" vertical="center" shrinkToFit="1"/>
    </xf>
    <xf numFmtId="0" fontId="12" fillId="0" borderId="101" xfId="3" applyBorder="1" applyAlignment="1">
      <alignment horizontal="left" vertical="center" shrinkToFit="1"/>
    </xf>
    <xf numFmtId="0" fontId="12" fillId="0" borderId="102" xfId="3" applyBorder="1" applyAlignment="1">
      <alignment horizontal="left" vertical="center" shrinkToFit="1"/>
    </xf>
    <xf numFmtId="0" fontId="12" fillId="0" borderId="103" xfId="3" applyBorder="1" applyAlignment="1">
      <alignment horizontal="left" vertical="center" shrinkToFit="1"/>
    </xf>
    <xf numFmtId="0" fontId="12" fillId="0" borderId="101" xfId="3" applyBorder="1" applyAlignment="1">
      <alignment horizontal="center" vertical="center"/>
    </xf>
    <xf numFmtId="0" fontId="12" fillId="0" borderId="102" xfId="3" applyBorder="1" applyAlignment="1">
      <alignment horizontal="center" vertical="center"/>
    </xf>
    <xf numFmtId="0" fontId="12" fillId="0" borderId="103" xfId="3" applyBorder="1" applyAlignment="1">
      <alignment horizontal="center" vertical="center"/>
    </xf>
    <xf numFmtId="0" fontId="47" fillId="0" borderId="104" xfId="3" applyFont="1" applyBorder="1" applyAlignment="1">
      <alignment horizontal="center" vertical="top" textRotation="255" shrinkToFit="1"/>
    </xf>
    <xf numFmtId="0" fontId="47" fillId="0" borderId="125" xfId="3" applyFont="1" applyBorder="1" applyAlignment="1">
      <alignment horizontal="center" vertical="top" textRotation="255" shrinkToFit="1"/>
    </xf>
    <xf numFmtId="0" fontId="12" fillId="0" borderId="101" xfId="3" applyBorder="1" applyAlignment="1">
      <alignment horizontal="center" vertical="center" shrinkToFit="1"/>
    </xf>
    <xf numFmtId="0" fontId="12" fillId="0" borderId="102" xfId="3" applyBorder="1" applyAlignment="1">
      <alignment horizontal="center" vertical="center" shrinkToFit="1"/>
    </xf>
    <xf numFmtId="0" fontId="12" fillId="0" borderId="103" xfId="3" applyBorder="1" applyAlignment="1">
      <alignment horizontal="center" vertical="center" shrinkToFit="1"/>
    </xf>
    <xf numFmtId="0" fontId="12" fillId="0" borderId="43" xfId="3" applyBorder="1" applyAlignment="1">
      <alignment horizontal="distributed" vertical="center" shrinkToFit="1"/>
    </xf>
    <xf numFmtId="0" fontId="12" fillId="0" borderId="144" xfId="3" applyBorder="1" applyAlignment="1">
      <alignment horizontal="distributed" vertical="center" shrinkToFit="1"/>
    </xf>
    <xf numFmtId="0" fontId="12" fillId="0" borderId="56" xfId="3" applyBorder="1" applyAlignment="1">
      <alignment horizontal="distributed" vertical="center" shrinkToFit="1"/>
    </xf>
    <xf numFmtId="0" fontId="12" fillId="0" borderId="127" xfId="3" applyBorder="1" applyAlignment="1">
      <alignment horizontal="distributed" vertical="center" shrinkToFit="1"/>
    </xf>
    <xf numFmtId="0" fontId="12" fillId="0" borderId="91" xfId="3" applyBorder="1" applyAlignment="1">
      <alignment horizontal="distributed" vertical="center" shrinkToFit="1"/>
    </xf>
    <xf numFmtId="0" fontId="12" fillId="0" borderId="128" xfId="3" applyBorder="1" applyAlignment="1">
      <alignment horizontal="distributed" vertical="center" shrinkToFit="1"/>
    </xf>
    <xf numFmtId="0" fontId="12" fillId="0" borderId="100" xfId="3" applyBorder="1" applyAlignment="1">
      <alignment horizontal="center" vertical="center"/>
    </xf>
    <xf numFmtId="0" fontId="47" fillId="0" borderId="113" xfId="3" applyFont="1" applyBorder="1" applyAlignment="1">
      <alignment horizontal="center" vertical="top" textRotation="255" shrinkToFit="1"/>
    </xf>
    <xf numFmtId="0" fontId="12" fillId="0" borderId="16" xfId="3" applyBorder="1" applyAlignment="1">
      <alignment horizontal="distributed" vertical="center" shrinkToFit="1"/>
    </xf>
    <xf numFmtId="0" fontId="12" fillId="0" borderId="2" xfId="3" applyBorder="1" applyAlignment="1">
      <alignment horizontal="distributed" vertical="center" shrinkToFit="1"/>
    </xf>
    <xf numFmtId="0" fontId="12" fillId="0" borderId="3" xfId="3" applyBorder="1" applyAlignment="1">
      <alignment horizontal="distributed" vertical="center" shrinkToFit="1"/>
    </xf>
    <xf numFmtId="179" fontId="12" fillId="0" borderId="16" xfId="3" applyNumberFormat="1" applyBorder="1" applyAlignment="1">
      <alignment horizontal="center" vertical="center" shrinkToFit="1"/>
    </xf>
    <xf numFmtId="179" fontId="12" fillId="0" borderId="2" xfId="3" applyNumberFormat="1" applyBorder="1" applyAlignment="1">
      <alignment horizontal="center" vertical="center" shrinkToFit="1"/>
    </xf>
    <xf numFmtId="179" fontId="12" fillId="0" borderId="3" xfId="3" applyNumberFormat="1" applyBorder="1" applyAlignment="1">
      <alignment horizontal="center" vertical="center" shrinkToFit="1"/>
    </xf>
    <xf numFmtId="0" fontId="12" fillId="0" borderId="16" xfId="3" applyBorder="1" applyAlignment="1">
      <alignment horizontal="center" textRotation="255"/>
    </xf>
    <xf numFmtId="0" fontId="12" fillId="0" borderId="99" xfId="3" applyBorder="1" applyAlignment="1">
      <alignment horizontal="center" textRotation="255"/>
    </xf>
    <xf numFmtId="0" fontId="12" fillId="0" borderId="118" xfId="3" applyBorder="1" applyAlignment="1">
      <alignment horizontal="center" vertical="center"/>
    </xf>
    <xf numFmtId="0" fontId="12" fillId="0" borderId="43" xfId="3" applyBorder="1" applyAlignment="1">
      <alignment horizontal="center" vertical="center" shrinkToFit="1"/>
    </xf>
    <xf numFmtId="0" fontId="12" fillId="0" borderId="144" xfId="3" applyBorder="1" applyAlignment="1">
      <alignment horizontal="center" vertical="center" shrinkToFit="1"/>
    </xf>
    <xf numFmtId="0" fontId="12" fillId="0" borderId="56" xfId="3" applyBorder="1" applyAlignment="1">
      <alignment horizontal="center" vertical="center" shrinkToFit="1"/>
    </xf>
    <xf numFmtId="0" fontId="12" fillId="0" borderId="16" xfId="3" applyBorder="1" applyAlignment="1">
      <alignment horizontal="center" vertical="center" shrinkToFit="1"/>
    </xf>
    <xf numFmtId="0" fontId="12" fillId="0" borderId="2" xfId="3" applyBorder="1" applyAlignment="1">
      <alignment horizontal="center" vertical="center" shrinkToFit="1"/>
    </xf>
    <xf numFmtId="0" fontId="12" fillId="0" borderId="3" xfId="3" applyBorder="1" applyAlignment="1">
      <alignment horizontal="center" vertical="center" shrinkToFit="1"/>
    </xf>
    <xf numFmtId="0" fontId="44" fillId="0" borderId="95" xfId="3" applyFont="1" applyBorder="1" applyAlignment="1">
      <alignment horizontal="center" vertical="center" wrapText="1"/>
    </xf>
    <xf numFmtId="0" fontId="44" fillId="0" borderId="94" xfId="3" applyFont="1" applyBorder="1" applyAlignment="1">
      <alignment horizontal="center" vertical="center"/>
    </xf>
    <xf numFmtId="0" fontId="44" fillId="0" borderId="97" xfId="3" applyFont="1" applyBorder="1" applyAlignment="1">
      <alignment horizontal="center" vertical="center"/>
    </xf>
    <xf numFmtId="0" fontId="44" fillId="0" borderId="16" xfId="3" applyFont="1" applyBorder="1" applyAlignment="1">
      <alignment horizontal="center" vertical="center"/>
    </xf>
    <xf numFmtId="0" fontId="44" fillId="0" borderId="2" xfId="3" applyFont="1" applyBorder="1" applyAlignment="1">
      <alignment horizontal="center" vertical="center"/>
    </xf>
    <xf numFmtId="0" fontId="44" fillId="0" borderId="99" xfId="3" applyFont="1" applyBorder="1" applyAlignment="1">
      <alignment horizontal="center" vertical="center"/>
    </xf>
    <xf numFmtId="0" fontId="2" fillId="0" borderId="144" xfId="3" applyFont="1" applyBorder="1" applyAlignment="1">
      <alignment horizontal="center" vertical="center" wrapText="1"/>
    </xf>
    <xf numFmtId="0" fontId="2" fillId="0" borderId="56" xfId="3" applyFont="1" applyBorder="1" applyAlignment="1">
      <alignment horizontal="center" vertical="center" wrapText="1"/>
    </xf>
    <xf numFmtId="0" fontId="2" fillId="0" borderId="2" xfId="3" applyFont="1" applyBorder="1" applyAlignment="1">
      <alignment horizontal="center" vertical="center" wrapText="1"/>
    </xf>
    <xf numFmtId="0" fontId="2" fillId="0" borderId="3" xfId="3" applyFont="1" applyBorder="1" applyAlignment="1">
      <alignment horizontal="center" vertical="center" wrapText="1"/>
    </xf>
    <xf numFmtId="0" fontId="46" fillId="0" borderId="56" xfId="3" applyFont="1" applyBorder="1" applyAlignment="1">
      <alignment horizontal="center" vertical="center" textRotation="255"/>
    </xf>
    <xf numFmtId="0" fontId="46" fillId="0" borderId="3" xfId="3" applyFont="1" applyBorder="1" applyAlignment="1">
      <alignment horizontal="center" vertical="center" textRotation="255"/>
    </xf>
    <xf numFmtId="0" fontId="46" fillId="0" borderId="43" xfId="3" applyFont="1" applyBorder="1" applyAlignment="1">
      <alignment horizontal="center" vertical="center" wrapText="1"/>
    </xf>
    <xf numFmtId="0" fontId="46" fillId="0" borderId="144" xfId="3" applyFont="1" applyBorder="1" applyAlignment="1">
      <alignment horizontal="center" vertical="center" wrapText="1"/>
    </xf>
    <xf numFmtId="0" fontId="46" fillId="0" borderId="56" xfId="3" applyFont="1" applyBorder="1" applyAlignment="1">
      <alignment horizontal="center" vertical="center" wrapText="1"/>
    </xf>
    <xf numFmtId="0" fontId="46" fillId="0" borderId="16" xfId="3" applyFont="1" applyBorder="1" applyAlignment="1">
      <alignment horizontal="center" vertical="center" wrapText="1"/>
    </xf>
    <xf numFmtId="0" fontId="46" fillId="0" borderId="2" xfId="3" applyFont="1" applyBorder="1" applyAlignment="1">
      <alignment horizontal="center" vertical="center" wrapText="1"/>
    </xf>
    <xf numFmtId="0" fontId="46" fillId="0" borderId="3" xfId="3" applyFont="1" applyBorder="1" applyAlignment="1">
      <alignment horizontal="center" vertical="center" wrapText="1"/>
    </xf>
    <xf numFmtId="0" fontId="29" fillId="0" borderId="43" xfId="3" applyFont="1" applyBorder="1" applyAlignment="1">
      <alignment horizontal="center" vertical="center"/>
    </xf>
    <xf numFmtId="0" fontId="29" fillId="0" borderId="144" xfId="3" applyFont="1" applyBorder="1" applyAlignment="1">
      <alignment horizontal="center" vertical="center"/>
    </xf>
    <xf numFmtId="0" fontId="29" fillId="0" borderId="56" xfId="3" applyFont="1" applyBorder="1" applyAlignment="1">
      <alignment horizontal="center" vertical="center"/>
    </xf>
    <xf numFmtId="0" fontId="29" fillId="0" borderId="16" xfId="3" applyFont="1" applyBorder="1" applyAlignment="1">
      <alignment horizontal="center" vertical="center"/>
    </xf>
    <xf numFmtId="0" fontId="29" fillId="0" borderId="2" xfId="3" applyFont="1" applyBorder="1" applyAlignment="1">
      <alignment horizontal="center" vertical="center"/>
    </xf>
    <xf numFmtId="0" fontId="29" fillId="0" borderId="3" xfId="3" applyFont="1" applyBorder="1" applyAlignment="1">
      <alignment horizontal="center" vertical="center"/>
    </xf>
    <xf numFmtId="0" fontId="29" fillId="0" borderId="93" xfId="3" applyFont="1" applyBorder="1" applyAlignment="1">
      <alignment horizontal="center" vertical="center"/>
    </xf>
    <xf numFmtId="0" fontId="29" fillId="0" borderId="94" xfId="3" applyFont="1" applyBorder="1" applyAlignment="1">
      <alignment horizontal="center" vertical="center"/>
    </xf>
    <xf numFmtId="0" fontId="29" fillId="0" borderId="98" xfId="3" applyFont="1" applyBorder="1" applyAlignment="1">
      <alignment horizontal="center" vertical="center"/>
    </xf>
    <xf numFmtId="0" fontId="0" fillId="0" borderId="95" xfId="3" applyFont="1" applyBorder="1" applyAlignment="1">
      <alignment horizontal="center" vertical="center"/>
    </xf>
    <xf numFmtId="0" fontId="29" fillId="0" borderId="96" xfId="3" applyFont="1" applyBorder="1" applyAlignment="1">
      <alignment horizontal="center" vertical="center"/>
    </xf>
    <xf numFmtId="0" fontId="29" fillId="0" borderId="95" xfId="3" applyFont="1" applyBorder="1" applyAlignment="1">
      <alignment horizontal="center" vertical="center" wrapText="1"/>
    </xf>
    <xf numFmtId="0" fontId="29" fillId="0" borderId="94" xfId="3" applyFont="1" applyBorder="1" applyAlignment="1">
      <alignment horizontal="center" vertical="center" wrapText="1"/>
    </xf>
    <xf numFmtId="0" fontId="29" fillId="0" borderId="96" xfId="3" applyFont="1" applyBorder="1" applyAlignment="1">
      <alignment horizontal="center" vertical="center" wrapText="1"/>
    </xf>
    <xf numFmtId="0" fontId="29" fillId="0" borderId="16"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3" xfId="3" applyFont="1" applyBorder="1" applyAlignment="1">
      <alignment horizontal="center" vertical="center" wrapText="1"/>
    </xf>
    <xf numFmtId="0" fontId="44" fillId="0" borderId="94" xfId="3" applyFont="1" applyBorder="1" applyAlignment="1">
      <alignment horizontal="center" vertical="center" wrapText="1"/>
    </xf>
    <xf numFmtId="0" fontId="44" fillId="0" borderId="96" xfId="3" applyFont="1" applyBorder="1" applyAlignment="1">
      <alignment horizontal="center" vertical="center" wrapText="1"/>
    </xf>
    <xf numFmtId="0" fontId="44" fillId="0" borderId="16" xfId="3" applyFont="1" applyBorder="1" applyAlignment="1">
      <alignment horizontal="center" vertical="center" wrapText="1"/>
    </xf>
    <xf numFmtId="0" fontId="44" fillId="0" borderId="2" xfId="3" applyFont="1" applyBorder="1" applyAlignment="1">
      <alignment horizontal="center" vertical="center" wrapText="1"/>
    </xf>
    <xf numFmtId="0" fontId="44" fillId="0" borderId="3" xfId="3" applyFont="1" applyBorder="1" applyAlignment="1">
      <alignment horizontal="center" vertical="center" wrapText="1"/>
    </xf>
    <xf numFmtId="0" fontId="29" fillId="0" borderId="1" xfId="3" applyFont="1" applyBorder="1" applyAlignment="1">
      <alignment horizontal="center" vertical="center"/>
    </xf>
    <xf numFmtId="0" fontId="29" fillId="0" borderId="54" xfId="3" applyFont="1" applyBorder="1" applyAlignment="1">
      <alignment horizontal="center" vertical="center"/>
    </xf>
    <xf numFmtId="0" fontId="42" fillId="0" borderId="13" xfId="3" applyFont="1" applyBorder="1" applyAlignment="1">
      <alignment horizontal="center" vertical="center" shrinkToFit="1"/>
    </xf>
    <xf numFmtId="0" fontId="42" fillId="0" borderId="41" xfId="3" applyFont="1" applyBorder="1" applyAlignment="1">
      <alignment horizontal="center" vertical="center" shrinkToFit="1"/>
    </xf>
    <xf numFmtId="0" fontId="42" fillId="0" borderId="23" xfId="3" applyFont="1" applyBorder="1" applyAlignment="1">
      <alignment horizontal="center" vertical="center" shrinkToFit="1"/>
    </xf>
    <xf numFmtId="0" fontId="0" fillId="0" borderId="43" xfId="3" applyFont="1" applyBorder="1" applyAlignment="1">
      <alignment horizontal="center" vertical="center" shrinkToFit="1"/>
    </xf>
    <xf numFmtId="0" fontId="29" fillId="0" borderId="144" xfId="3" applyFont="1" applyBorder="1" applyAlignment="1">
      <alignment horizontal="center" vertical="center" shrinkToFit="1"/>
    </xf>
    <xf numFmtId="0" fontId="29" fillId="0" borderId="11" xfId="3" applyFont="1" applyBorder="1" applyAlignment="1">
      <alignment horizontal="center" vertical="center" shrinkToFit="1"/>
    </xf>
    <xf numFmtId="0" fontId="29" fillId="0" borderId="38" xfId="3" applyFont="1" applyBorder="1" applyAlignment="1">
      <alignment horizontal="center" vertical="center" shrinkToFit="1"/>
    </xf>
    <xf numFmtId="0" fontId="29" fillId="0" borderId="0" xfId="3" applyFont="1" applyAlignment="1">
      <alignment horizontal="center" vertical="center" shrinkToFit="1"/>
    </xf>
    <xf numFmtId="0" fontId="29" fillId="0" borderId="40" xfId="3" applyFont="1" applyBorder="1" applyAlignment="1">
      <alignment horizontal="center" vertical="center" shrinkToFit="1"/>
    </xf>
    <xf numFmtId="0" fontId="29" fillId="0" borderId="70" xfId="3" applyFont="1" applyBorder="1" applyAlignment="1">
      <alignment horizontal="center" vertical="center" shrinkToFit="1"/>
    </xf>
    <xf numFmtId="0" fontId="29" fillId="0" borderId="35" xfId="3" applyFont="1" applyBorder="1" applyAlignment="1">
      <alignment horizontal="center" vertical="center" shrinkToFit="1"/>
    </xf>
    <xf numFmtId="0" fontId="29" fillId="0" borderId="34" xfId="3" applyFont="1" applyBorder="1" applyAlignment="1">
      <alignment horizontal="center" vertical="center" shrinkToFit="1"/>
    </xf>
    <xf numFmtId="0" fontId="12" fillId="0" borderId="43" xfId="3" applyBorder="1" applyAlignment="1">
      <alignment horizontal="center" vertical="center" wrapText="1"/>
    </xf>
    <xf numFmtId="0" fontId="12" fillId="0" borderId="144" xfId="3" applyBorder="1" applyAlignment="1">
      <alignment horizontal="center" vertical="center" wrapText="1"/>
    </xf>
    <xf numFmtId="0" fontId="12" fillId="0" borderId="38" xfId="3" applyBorder="1" applyAlignment="1">
      <alignment horizontal="center" vertical="center" wrapText="1"/>
    </xf>
    <xf numFmtId="0" fontId="12" fillId="0" borderId="0" xfId="3" applyAlignment="1">
      <alignment horizontal="center" vertical="center" wrapText="1"/>
    </xf>
    <xf numFmtId="0" fontId="12" fillId="0" borderId="70" xfId="3" applyBorder="1" applyAlignment="1">
      <alignment horizontal="center" vertical="center" wrapText="1"/>
    </xf>
    <xf numFmtId="0" fontId="12" fillId="0" borderId="35" xfId="3" applyBorder="1" applyAlignment="1">
      <alignment horizontal="center" vertical="center" wrapText="1"/>
    </xf>
    <xf numFmtId="0" fontId="13" fillId="0" borderId="144" xfId="3" applyFont="1" applyBorder="1" applyAlignment="1">
      <alignment horizontal="center" vertical="center"/>
    </xf>
    <xf numFmtId="0" fontId="13" fillId="0" borderId="0" xfId="3" applyFont="1" applyAlignment="1">
      <alignment horizontal="center" vertical="center"/>
    </xf>
    <xf numFmtId="0" fontId="13" fillId="0" borderId="35" xfId="3" applyFont="1" applyBorder="1" applyAlignment="1">
      <alignment horizontal="center" vertical="center"/>
    </xf>
    <xf numFmtId="0" fontId="3" fillId="0" borderId="43" xfId="3" applyFont="1" applyBorder="1" applyAlignment="1">
      <alignment horizontal="right" vertical="center"/>
    </xf>
    <xf numFmtId="0" fontId="3" fillId="0" borderId="144" xfId="3" applyFont="1" applyBorder="1" applyAlignment="1">
      <alignment horizontal="right" vertical="center"/>
    </xf>
    <xf numFmtId="0" fontId="12" fillId="0" borderId="144" xfId="3" applyBorder="1"/>
    <xf numFmtId="0" fontId="12" fillId="0" borderId="56" xfId="3" applyBorder="1"/>
    <xf numFmtId="0" fontId="12" fillId="0" borderId="16" xfId="3" applyBorder="1"/>
    <xf numFmtId="0" fontId="12" fillId="0" borderId="2" xfId="3" applyBorder="1"/>
    <xf numFmtId="0" fontId="12" fillId="0" borderId="3" xfId="3" applyBorder="1"/>
    <xf numFmtId="0" fontId="12" fillId="0" borderId="35" xfId="3" applyBorder="1" applyAlignment="1">
      <alignment horizontal="left"/>
    </xf>
    <xf numFmtId="0" fontId="12" fillId="0" borderId="0" xfId="3" applyAlignment="1">
      <alignment horizontal="left"/>
    </xf>
    <xf numFmtId="0" fontId="29" fillId="0" borderId="82" xfId="3" applyFont="1" applyBorder="1" applyAlignment="1">
      <alignment horizontal="center" vertical="center"/>
    </xf>
    <xf numFmtId="0" fontId="29" fillId="0" borderId="27" xfId="3" applyFont="1" applyBorder="1" applyAlignment="1">
      <alignment horizontal="center" vertical="center"/>
    </xf>
    <xf numFmtId="181" fontId="0" fillId="10" borderId="67" xfId="3" applyNumberFormat="1" applyFont="1" applyFill="1" applyBorder="1" applyAlignment="1">
      <alignment horizontal="center" vertical="center"/>
    </xf>
    <xf numFmtId="181" fontId="29" fillId="10" borderId="50" xfId="3" applyNumberFormat="1" applyFont="1" applyFill="1" applyBorder="1" applyAlignment="1">
      <alignment horizontal="center" vertical="center"/>
    </xf>
    <xf numFmtId="181" fontId="29" fillId="10" borderId="51" xfId="3" applyNumberFormat="1" applyFont="1" applyFill="1" applyBorder="1" applyAlignment="1">
      <alignment horizontal="center" vertical="center"/>
    </xf>
    <xf numFmtId="181" fontId="29" fillId="10" borderId="16" xfId="3" applyNumberFormat="1" applyFont="1" applyFill="1" applyBorder="1" applyAlignment="1">
      <alignment horizontal="center" vertical="center"/>
    </xf>
    <xf numFmtId="181" fontId="29" fillId="10" borderId="2" xfId="3" applyNumberFormat="1" applyFont="1" applyFill="1" applyBorder="1" applyAlignment="1">
      <alignment horizontal="center" vertical="center"/>
    </xf>
    <xf numFmtId="181" fontId="29" fillId="10" borderId="17" xfId="3" applyNumberFormat="1" applyFont="1" applyFill="1" applyBorder="1" applyAlignment="1">
      <alignment horizontal="center" vertical="center"/>
    </xf>
    <xf numFmtId="0" fontId="21" fillId="0" borderId="48" xfId="3" applyFont="1" applyBorder="1" applyAlignment="1">
      <alignment horizontal="left" vertical="top"/>
    </xf>
    <xf numFmtId="0" fontId="21" fillId="0" borderId="0" xfId="3" applyFont="1" applyAlignment="1">
      <alignment horizontal="left" vertical="top"/>
    </xf>
    <xf numFmtId="0" fontId="29" fillId="0" borderId="49" xfId="3" applyFont="1" applyBorder="1" applyAlignment="1">
      <alignment horizontal="center" vertical="center"/>
    </xf>
    <xf numFmtId="0" fontId="29" fillId="0" borderId="59" xfId="3" applyFont="1" applyBorder="1" applyAlignment="1">
      <alignment horizontal="center" vertical="center"/>
    </xf>
    <xf numFmtId="0" fontId="29" fillId="0" borderId="48" xfId="3" applyFont="1" applyBorder="1" applyAlignment="1">
      <alignment horizontal="center" vertical="center"/>
    </xf>
    <xf numFmtId="0" fontId="29" fillId="0" borderId="72" xfId="3" applyFont="1" applyBorder="1" applyAlignment="1">
      <alignment horizontal="center" vertical="center"/>
    </xf>
    <xf numFmtId="0" fontId="46" fillId="0" borderId="38" xfId="3" applyFont="1" applyBorder="1" applyAlignment="1">
      <alignment horizontal="center" vertical="center" wrapText="1" shrinkToFit="1"/>
    </xf>
    <xf numFmtId="0" fontId="46" fillId="0" borderId="0" xfId="3" applyFont="1" applyAlignment="1">
      <alignment horizontal="center" vertical="center" wrapText="1" shrinkToFit="1"/>
    </xf>
    <xf numFmtId="0" fontId="46" fillId="0" borderId="1" xfId="3" applyFont="1" applyBorder="1" applyAlignment="1">
      <alignment horizontal="center" vertical="center" wrapText="1" shrinkToFit="1"/>
    </xf>
    <xf numFmtId="0" fontId="46" fillId="0" borderId="16" xfId="3" applyFont="1" applyBorder="1" applyAlignment="1">
      <alignment horizontal="center" vertical="center" wrapText="1" shrinkToFit="1"/>
    </xf>
    <xf numFmtId="0" fontId="46" fillId="0" borderId="2" xfId="3" applyFont="1" applyBorder="1" applyAlignment="1">
      <alignment horizontal="center" vertical="center" wrapText="1" shrinkToFit="1"/>
    </xf>
    <xf numFmtId="0" fontId="46" fillId="0" borderId="3" xfId="3" applyFont="1" applyBorder="1" applyAlignment="1">
      <alignment horizontal="center" vertical="center" wrapText="1" shrinkToFit="1"/>
    </xf>
    <xf numFmtId="0" fontId="42" fillId="0" borderId="92" xfId="3" applyFont="1" applyBorder="1" applyAlignment="1">
      <alignment horizontal="center" vertical="center"/>
    </xf>
    <xf numFmtId="0" fontId="42" fillId="0" borderId="41" xfId="3" applyFont="1" applyBorder="1" applyAlignment="1">
      <alignment horizontal="center" vertical="center"/>
    </xf>
    <xf numFmtId="0" fontId="42" fillId="0" borderId="26" xfId="3" applyFont="1" applyBorder="1" applyAlignment="1">
      <alignment horizontal="center" vertical="center"/>
    </xf>
    <xf numFmtId="14" fontId="0" fillId="0" borderId="67" xfId="3" applyNumberFormat="1" applyFont="1" applyBorder="1" applyAlignment="1">
      <alignment horizontal="center" vertical="center" shrinkToFit="1"/>
    </xf>
    <xf numFmtId="0" fontId="29" fillId="0" borderId="50" xfId="3" applyFont="1" applyBorder="1" applyAlignment="1">
      <alignment horizontal="center" vertical="center" shrinkToFit="1"/>
    </xf>
    <xf numFmtId="0" fontId="29" fillId="0" borderId="51" xfId="3" applyFont="1" applyBorder="1" applyAlignment="1">
      <alignment horizontal="center" vertical="center" shrinkToFit="1"/>
    </xf>
    <xf numFmtId="0" fontId="29" fillId="0" borderId="16" xfId="3" applyFont="1" applyBorder="1" applyAlignment="1">
      <alignment horizontal="center" vertical="center" shrinkToFit="1"/>
    </xf>
    <xf numFmtId="0" fontId="29" fillId="0" borderId="2" xfId="3" applyFont="1" applyBorder="1" applyAlignment="1">
      <alignment horizontal="center" vertical="center" shrinkToFit="1"/>
    </xf>
    <xf numFmtId="0" fontId="29" fillId="0" borderId="17" xfId="3" applyFont="1" applyBorder="1" applyAlignment="1">
      <alignment horizontal="center" vertical="center" shrinkToFit="1"/>
    </xf>
    <xf numFmtId="0" fontId="3" fillId="0" borderId="144" xfId="3" applyFont="1" applyBorder="1" applyAlignment="1">
      <alignment horizontal="distributed" vertical="center"/>
    </xf>
    <xf numFmtId="0" fontId="3" fillId="0" borderId="56" xfId="3" applyFont="1" applyBorder="1" applyAlignment="1">
      <alignment horizontal="distributed" vertical="center"/>
    </xf>
    <xf numFmtId="0" fontId="3" fillId="0" borderId="43" xfId="3" applyFont="1" applyBorder="1" applyAlignment="1">
      <alignment horizontal="center" vertical="center"/>
    </xf>
    <xf numFmtId="0" fontId="3" fillId="0" borderId="144" xfId="3" applyFont="1" applyBorder="1" applyAlignment="1">
      <alignment horizontal="center" vertical="center"/>
    </xf>
    <xf numFmtId="0" fontId="3" fillId="0" borderId="56" xfId="3" applyFont="1" applyBorder="1" applyAlignment="1">
      <alignment horizontal="center" vertical="center"/>
    </xf>
    <xf numFmtId="0" fontId="3" fillId="0" borderId="16" xfId="3" applyFont="1" applyBorder="1" applyAlignment="1">
      <alignment horizontal="center" vertical="center"/>
    </xf>
    <xf numFmtId="0" fontId="3" fillId="0" borderId="3" xfId="3" applyFont="1" applyBorder="1" applyAlignment="1">
      <alignment horizontal="center" vertical="center"/>
    </xf>
    <xf numFmtId="0" fontId="43" fillId="0" borderId="8" xfId="3" applyFont="1" applyBorder="1" applyAlignment="1">
      <alignment horizontal="center" vertical="center" textRotation="255"/>
    </xf>
    <xf numFmtId="0" fontId="12" fillId="0" borderId="144" xfId="3" applyBorder="1" applyAlignment="1">
      <alignment horizontal="center"/>
    </xf>
    <xf numFmtId="0" fontId="12" fillId="0" borderId="56" xfId="3" applyBorder="1" applyAlignment="1">
      <alignment horizontal="center"/>
    </xf>
    <xf numFmtId="0" fontId="12" fillId="0" borderId="0" xfId="3" applyAlignment="1">
      <alignment horizontal="center"/>
    </xf>
    <xf numFmtId="0" fontId="12" fillId="0" borderId="1" xfId="3" applyBorder="1" applyAlignment="1">
      <alignment horizontal="center"/>
    </xf>
    <xf numFmtId="0" fontId="12" fillId="0" borderId="2" xfId="3" applyBorder="1" applyAlignment="1">
      <alignment horizontal="center"/>
    </xf>
    <xf numFmtId="0" fontId="12" fillId="0" borderId="3" xfId="3" applyBorder="1" applyAlignment="1">
      <alignment horizontal="center"/>
    </xf>
    <xf numFmtId="0" fontId="3" fillId="0" borderId="56" xfId="3" applyFont="1" applyBorder="1" applyAlignment="1">
      <alignment horizontal="right" vertical="center"/>
    </xf>
    <xf numFmtId="0" fontId="3" fillId="0" borderId="16" xfId="3" applyFont="1" applyBorder="1" applyAlignment="1">
      <alignment horizontal="right" vertical="center"/>
    </xf>
    <xf numFmtId="0" fontId="3" fillId="0" borderId="2" xfId="3" applyFont="1" applyBorder="1" applyAlignment="1">
      <alignment horizontal="right" vertical="center"/>
    </xf>
    <xf numFmtId="0" fontId="3" fillId="0" borderId="3" xfId="3" applyFont="1" applyBorder="1" applyAlignment="1">
      <alignment horizontal="right" vertical="center"/>
    </xf>
    <xf numFmtId="0" fontId="13" fillId="0" borderId="43" xfId="3" applyFont="1" applyBorder="1" applyAlignment="1">
      <alignment horizontal="center" vertical="center"/>
    </xf>
    <xf numFmtId="0" fontId="13" fillId="0" borderId="56" xfId="3" applyFont="1" applyBorder="1" applyAlignment="1">
      <alignment horizontal="center" vertical="center"/>
    </xf>
    <xf numFmtId="0" fontId="13" fillId="0" borderId="38" xfId="3" applyFont="1" applyBorder="1" applyAlignment="1">
      <alignment horizontal="center" vertical="center"/>
    </xf>
    <xf numFmtId="0" fontId="13" fillId="0" borderId="1" xfId="3" applyFont="1" applyBorder="1" applyAlignment="1">
      <alignment horizontal="center" vertical="center"/>
    </xf>
    <xf numFmtId="0" fontId="13" fillId="0" borderId="16"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2" fillId="0" borderId="13" xfId="3" applyBorder="1" applyAlignment="1">
      <alignment horizontal="center" vertical="center"/>
    </xf>
    <xf numFmtId="0" fontId="12" fillId="0" borderId="26" xfId="3" applyBorder="1" applyAlignment="1">
      <alignment horizontal="center" vertical="center"/>
    </xf>
    <xf numFmtId="0" fontId="29" fillId="0" borderId="21" xfId="3" applyFont="1" applyBorder="1" applyAlignment="1">
      <alignment horizontal="center" vertical="center"/>
    </xf>
    <xf numFmtId="0" fontId="29" fillId="0" borderId="8" xfId="3" applyFont="1" applyBorder="1" applyAlignment="1">
      <alignment horizontal="center" vertical="center"/>
    </xf>
    <xf numFmtId="0" fontId="29" fillId="0" borderId="63" xfId="3" applyFont="1" applyBorder="1" applyAlignment="1">
      <alignment horizontal="center" vertical="center"/>
    </xf>
    <xf numFmtId="0" fontId="29" fillId="0" borderId="64" xfId="3" applyFont="1" applyBorder="1" applyAlignment="1">
      <alignment horizontal="center" vertical="center"/>
    </xf>
    <xf numFmtId="0" fontId="12" fillId="0" borderId="122" xfId="3" applyBorder="1" applyAlignment="1" applyProtection="1">
      <alignment horizontal="center" vertical="center" shrinkToFit="1"/>
      <protection locked="0"/>
    </xf>
    <xf numFmtId="0" fontId="12" fillId="0" borderId="123" xfId="3" applyBorder="1" applyAlignment="1" applyProtection="1">
      <alignment horizontal="center" vertical="center" shrinkToFit="1"/>
      <protection locked="0"/>
    </xf>
    <xf numFmtId="0" fontId="12" fillId="0" borderId="124" xfId="3" applyBorder="1" applyAlignment="1" applyProtection="1">
      <alignment horizontal="center" vertical="center" shrinkToFit="1"/>
      <protection locked="0"/>
    </xf>
    <xf numFmtId="179" fontId="12" fillId="0" borderId="43" xfId="3" applyNumberFormat="1" applyBorder="1" applyAlignment="1" applyProtection="1">
      <alignment horizontal="center" vertical="center" shrinkToFit="1"/>
      <protection locked="0"/>
    </xf>
    <xf numFmtId="179" fontId="12" fillId="0" borderId="144" xfId="3" applyNumberFormat="1" applyBorder="1" applyAlignment="1" applyProtection="1">
      <alignment horizontal="center" vertical="center" shrinkToFit="1"/>
      <protection locked="0"/>
    </xf>
    <xf numFmtId="179" fontId="12" fillId="0" borderId="56" xfId="3" applyNumberFormat="1" applyBorder="1" applyAlignment="1" applyProtection="1">
      <alignment horizontal="center" vertical="center" shrinkToFit="1"/>
      <protection locked="0"/>
    </xf>
    <xf numFmtId="179" fontId="12" fillId="0" borderId="127" xfId="3" applyNumberFormat="1" applyBorder="1" applyAlignment="1" applyProtection="1">
      <alignment horizontal="center" vertical="center" shrinkToFit="1"/>
      <protection locked="0"/>
    </xf>
    <xf numFmtId="179" fontId="12" fillId="0" borderId="91" xfId="3" applyNumberFormat="1" applyBorder="1" applyAlignment="1" applyProtection="1">
      <alignment horizontal="center" vertical="center" shrinkToFit="1"/>
      <protection locked="0"/>
    </xf>
    <xf numFmtId="179" fontId="12" fillId="0" borderId="128" xfId="3" applyNumberFormat="1" applyBorder="1" applyAlignment="1" applyProtection="1">
      <alignment horizontal="center" vertical="center" shrinkToFit="1"/>
      <protection locked="0"/>
    </xf>
    <xf numFmtId="0" fontId="12" fillId="0" borderId="43" xfId="3" applyBorder="1" applyAlignment="1" applyProtection="1">
      <alignment horizontal="center" textRotation="255"/>
      <protection locked="0"/>
    </xf>
    <xf numFmtId="0" fontId="12" fillId="0" borderId="144" xfId="3" applyBorder="1" applyAlignment="1" applyProtection="1">
      <alignment horizontal="center" textRotation="255"/>
      <protection locked="0"/>
    </xf>
    <xf numFmtId="0" fontId="12" fillId="0" borderId="106" xfId="3" applyBorder="1" applyAlignment="1" applyProtection="1">
      <alignment horizontal="center" textRotation="255"/>
      <protection locked="0"/>
    </xf>
    <xf numFmtId="0" fontId="12" fillId="0" borderId="127" xfId="3" applyBorder="1" applyAlignment="1" applyProtection="1">
      <alignment horizontal="center" textRotation="255"/>
      <protection locked="0"/>
    </xf>
    <xf numFmtId="0" fontId="12" fillId="0" borderId="91" xfId="3" applyBorder="1" applyAlignment="1" applyProtection="1">
      <alignment horizontal="center" textRotation="255"/>
      <protection locked="0"/>
    </xf>
    <xf numFmtId="0" fontId="12" fillId="0" borderId="90" xfId="3" applyBorder="1" applyAlignment="1" applyProtection="1">
      <alignment horizontal="center" textRotation="255"/>
      <protection locked="0"/>
    </xf>
    <xf numFmtId="0" fontId="12" fillId="0" borderId="110" xfId="3" applyBorder="1" applyAlignment="1" applyProtection="1">
      <alignment horizontal="center" vertical="center" shrinkToFit="1"/>
      <protection locked="0"/>
    </xf>
    <xf numFmtId="0" fontId="12" fillId="0" borderId="111" xfId="3" applyBorder="1" applyAlignment="1" applyProtection="1">
      <alignment horizontal="center" vertical="center" shrinkToFit="1"/>
      <protection locked="0"/>
    </xf>
    <xf numFmtId="0" fontId="12" fillId="0" borderId="112" xfId="3" applyBorder="1" applyAlignment="1" applyProtection="1">
      <alignment horizontal="center" vertical="center" shrinkToFit="1"/>
      <protection locked="0"/>
    </xf>
    <xf numFmtId="0" fontId="12" fillId="0" borderId="101" xfId="3" applyBorder="1" applyAlignment="1" applyProtection="1">
      <alignment horizontal="center" vertical="center" shrinkToFit="1"/>
      <protection locked="0"/>
    </xf>
    <xf numFmtId="0" fontId="12" fillId="0" borderId="102" xfId="3" applyBorder="1" applyAlignment="1" applyProtection="1">
      <alignment horizontal="center" vertical="center" shrinkToFit="1"/>
      <protection locked="0"/>
    </xf>
    <xf numFmtId="0" fontId="12" fillId="0" borderId="103" xfId="3" applyBorder="1" applyAlignment="1" applyProtection="1">
      <alignment horizontal="center" vertical="center" shrinkToFit="1"/>
      <protection locked="0"/>
    </xf>
    <xf numFmtId="0" fontId="12" fillId="0" borderId="43" xfId="3" applyBorder="1" applyAlignment="1" applyProtection="1">
      <alignment horizontal="distributed" vertical="center" shrinkToFit="1"/>
      <protection locked="0"/>
    </xf>
    <xf numFmtId="0" fontId="12" fillId="0" borderId="144" xfId="3" applyBorder="1" applyAlignment="1" applyProtection="1">
      <alignment horizontal="distributed" vertical="center" shrinkToFit="1"/>
      <protection locked="0"/>
    </xf>
    <xf numFmtId="0" fontId="12" fillId="0" borderId="56" xfId="3" applyBorder="1" applyAlignment="1" applyProtection="1">
      <alignment horizontal="distributed" vertical="center" shrinkToFit="1"/>
      <protection locked="0"/>
    </xf>
    <xf numFmtId="0" fontId="12" fillId="0" borderId="127" xfId="3" applyBorder="1" applyAlignment="1" applyProtection="1">
      <alignment horizontal="distributed" vertical="center" shrinkToFit="1"/>
      <protection locked="0"/>
    </xf>
    <xf numFmtId="0" fontId="12" fillId="0" borderId="91" xfId="3" applyBorder="1" applyAlignment="1" applyProtection="1">
      <alignment horizontal="distributed" vertical="center" shrinkToFit="1"/>
      <protection locked="0"/>
    </xf>
    <xf numFmtId="0" fontId="12" fillId="0" borderId="128" xfId="3" applyBorder="1" applyAlignment="1" applyProtection="1">
      <alignment horizontal="distributed" vertical="center" shrinkToFit="1"/>
      <protection locked="0"/>
    </xf>
    <xf numFmtId="0" fontId="12" fillId="0" borderId="16" xfId="3" applyBorder="1" applyAlignment="1" applyProtection="1">
      <alignment horizontal="distributed" vertical="center" shrinkToFit="1"/>
      <protection locked="0"/>
    </xf>
    <xf numFmtId="0" fontId="12" fillId="0" borderId="2" xfId="3" applyBorder="1" applyAlignment="1" applyProtection="1">
      <alignment horizontal="distributed" vertical="center" shrinkToFit="1"/>
      <protection locked="0"/>
    </xf>
    <xf numFmtId="0" fontId="12" fillId="0" borderId="3" xfId="3" applyBorder="1" applyAlignment="1" applyProtection="1">
      <alignment horizontal="distributed" vertical="center" shrinkToFit="1"/>
      <protection locked="0"/>
    </xf>
    <xf numFmtId="179" fontId="12" fillId="0" borderId="16" xfId="3" applyNumberFormat="1" applyBorder="1" applyAlignment="1" applyProtection="1">
      <alignment horizontal="center" vertical="center" shrinkToFit="1"/>
      <protection locked="0"/>
    </xf>
    <xf numFmtId="179" fontId="12" fillId="0" borderId="2" xfId="3" applyNumberFormat="1" applyBorder="1" applyAlignment="1" applyProtection="1">
      <alignment horizontal="center" vertical="center" shrinkToFit="1"/>
      <protection locked="0"/>
    </xf>
    <xf numFmtId="179" fontId="12" fillId="0" borderId="3" xfId="3" applyNumberFormat="1" applyBorder="1" applyAlignment="1" applyProtection="1">
      <alignment horizontal="center" vertical="center" shrinkToFit="1"/>
      <protection locked="0"/>
    </xf>
    <xf numFmtId="0" fontId="12" fillId="0" borderId="16" xfId="3" applyBorder="1" applyAlignment="1" applyProtection="1">
      <alignment horizontal="center" textRotation="255"/>
      <protection locked="0"/>
    </xf>
    <xf numFmtId="0" fontId="12" fillId="0" borderId="2" xfId="3" applyBorder="1" applyAlignment="1" applyProtection="1">
      <alignment horizontal="center" textRotation="255"/>
      <protection locked="0"/>
    </xf>
    <xf numFmtId="0" fontId="12" fillId="0" borderId="99" xfId="3" applyBorder="1" applyAlignment="1" applyProtection="1">
      <alignment horizontal="center" textRotation="255"/>
      <protection locked="0"/>
    </xf>
    <xf numFmtId="0" fontId="12" fillId="0" borderId="110" xfId="3" applyBorder="1" applyAlignment="1" applyProtection="1">
      <alignment horizontal="left" vertical="center" shrinkToFit="1"/>
      <protection locked="0"/>
    </xf>
    <xf numFmtId="0" fontId="12" fillId="0" borderId="111" xfId="3" applyBorder="1" applyAlignment="1" applyProtection="1">
      <alignment horizontal="left" vertical="center" shrinkToFit="1"/>
      <protection locked="0"/>
    </xf>
    <xf numFmtId="0" fontId="12" fillId="0" borderId="112" xfId="3" applyBorder="1" applyAlignment="1" applyProtection="1">
      <alignment horizontal="left" vertical="center" shrinkToFit="1"/>
      <protection locked="0"/>
    </xf>
    <xf numFmtId="0" fontId="12" fillId="0" borderId="101" xfId="3" applyBorder="1" applyAlignment="1" applyProtection="1">
      <alignment horizontal="left" vertical="center" shrinkToFit="1"/>
      <protection locked="0"/>
    </xf>
    <xf numFmtId="0" fontId="12" fillId="0" borderId="102" xfId="3" applyBorder="1" applyAlignment="1" applyProtection="1">
      <alignment horizontal="left" vertical="center" shrinkToFit="1"/>
      <protection locked="0"/>
    </xf>
    <xf numFmtId="0" fontId="12" fillId="0" borderId="103" xfId="3" applyBorder="1" applyAlignment="1" applyProtection="1">
      <alignment horizontal="left" vertical="center" shrinkToFit="1"/>
      <protection locked="0"/>
    </xf>
    <xf numFmtId="0" fontId="45" fillId="0" borderId="144" xfId="3" applyFont="1" applyBorder="1" applyAlignment="1">
      <alignment horizontal="center" vertical="center" wrapText="1"/>
    </xf>
    <xf numFmtId="0" fontId="45" fillId="0" borderId="56"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3" xfId="3" applyFont="1" applyBorder="1" applyAlignment="1">
      <alignment horizontal="center" vertical="center" wrapText="1"/>
    </xf>
    <xf numFmtId="0" fontId="0" fillId="0" borderId="67" xfId="3" applyFont="1" applyBorder="1" applyAlignment="1">
      <alignment horizontal="center" vertical="center" shrinkToFit="1"/>
    </xf>
    <xf numFmtId="0" fontId="15" fillId="0" borderId="2" xfId="0" applyFont="1" applyBorder="1" applyAlignment="1">
      <alignment horizontal="left" vertical="center"/>
    </xf>
    <xf numFmtId="0" fontId="31"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horizontal="right" vertical="center" wrapText="1"/>
    </xf>
  </cellXfs>
  <cellStyles count="10">
    <cellStyle name="ハイパーリンク" xfId="1" builtinId="8"/>
    <cellStyle name="桁区切り" xfId="9" builtinId="6"/>
    <cellStyle name="標準" xfId="0" builtinId="0"/>
    <cellStyle name="標準 2" xfId="2" xr:uid="{00000000-0005-0000-0000-000003000000}"/>
    <cellStyle name="標準 2 2" xfId="5" xr:uid="{00000000-0005-0000-0000-000004000000}"/>
    <cellStyle name="標準 3" xfId="3" xr:uid="{00000000-0005-0000-0000-000005000000}"/>
    <cellStyle name="標準 4" xfId="4" xr:uid="{00000000-0005-0000-0000-000006000000}"/>
    <cellStyle name="標準 5" xfId="6" xr:uid="{00000000-0005-0000-0000-000007000000}"/>
    <cellStyle name="標準 6" xfId="7" xr:uid="{00000000-0005-0000-0000-000008000000}"/>
    <cellStyle name="標準 7" xfId="8" xr:uid="{00000000-0005-0000-0000-000009000000}"/>
  </cellStyles>
  <dxfs count="25">
    <dxf>
      <font>
        <b/>
        <i val="0"/>
        <color rgb="FFFF0000"/>
      </font>
    </dxf>
    <dxf>
      <font>
        <b/>
        <i val="0"/>
        <color rgb="FFFF0000"/>
      </font>
    </dxf>
    <dxf>
      <font>
        <b/>
        <i val="0"/>
        <color rgb="FFFF0000"/>
      </font>
    </dxf>
    <dxf>
      <font>
        <b/>
        <i val="0"/>
        <color rgb="FFFF0000"/>
      </font>
    </dxf>
    <dxf>
      <font>
        <strike val="0"/>
        <color rgb="FFFF0000"/>
      </font>
    </dxf>
    <dxf>
      <font>
        <color rgb="FFFF0000"/>
      </font>
    </dxf>
    <dxf>
      <font>
        <b/>
        <i val="0"/>
        <strike val="0"/>
        <name val="ＭＳ Ｐゴシック"/>
        <scheme val="none"/>
      </font>
    </dxf>
    <dxf>
      <fill>
        <patternFill>
          <bgColor rgb="FFFFFF00"/>
        </patternFill>
      </fill>
    </dxf>
    <dxf>
      <font>
        <strike val="0"/>
        <color rgb="FFFF0000"/>
      </font>
    </dxf>
    <dxf>
      <font>
        <color rgb="FFFF0000"/>
      </font>
    </dxf>
    <dxf>
      <font>
        <b/>
        <i val="0"/>
        <strike val="0"/>
        <name val="ＭＳ Ｐゴシック"/>
        <scheme val="none"/>
      </font>
    </dxf>
    <dxf>
      <fill>
        <patternFill>
          <bgColor rgb="FFFFFF00"/>
        </patternFill>
      </fill>
    </dxf>
    <dxf>
      <font>
        <b/>
        <i val="0"/>
        <color rgb="FFFF0000"/>
      </font>
    </dxf>
    <dxf>
      <font>
        <b/>
        <i val="0"/>
        <color rgb="FFFF0000"/>
      </font>
    </dxf>
    <dxf>
      <font>
        <b/>
        <i val="0"/>
        <color rgb="FFFF0000"/>
      </font>
    </dxf>
    <dxf>
      <font>
        <b/>
        <i val="0"/>
        <color rgb="FFFF0000"/>
      </font>
    </dxf>
    <dxf>
      <font>
        <b/>
        <i val="0"/>
        <color rgb="FFFF0000"/>
      </font>
    </dxf>
    <dxf>
      <font>
        <strike val="0"/>
        <color rgb="FFFF0000"/>
      </font>
    </dxf>
    <dxf>
      <font>
        <color rgb="FFFF0000"/>
      </font>
    </dxf>
    <dxf>
      <font>
        <b/>
        <i val="0"/>
        <strike val="0"/>
        <name val="ＭＳ Ｐゴシック"/>
        <scheme val="none"/>
      </font>
    </dxf>
    <dxf>
      <fill>
        <patternFill>
          <bgColor rgb="FFFFFF00"/>
        </patternFill>
      </fill>
    </dxf>
    <dxf>
      <font>
        <strike val="0"/>
        <color rgb="FFFF0000"/>
      </font>
    </dxf>
    <dxf>
      <font>
        <color rgb="FFFF0000"/>
      </font>
    </dxf>
    <dxf>
      <font>
        <b/>
        <i val="0"/>
        <strike val="0"/>
        <name val="ＭＳ Ｐゴシック"/>
        <scheme val="none"/>
      </font>
    </dxf>
    <dxf>
      <fill>
        <patternFill>
          <bgColor rgb="FFFFFF00"/>
        </patternFill>
      </fill>
    </dxf>
  </dxfs>
  <tableStyles count="0" defaultTableStyle="TableStyleMedium9" defaultPivotStyle="PivotStyleLight16"/>
  <colors>
    <mruColors>
      <color rgb="FFFFFF99"/>
      <color rgb="FFFF99CC"/>
      <color rgb="FFCCFFFF"/>
      <color rgb="FF0033CC"/>
      <color rgb="FF99FFCC"/>
      <color rgb="FF66FFFF"/>
      <color rgb="FFCCFF33"/>
      <color rgb="FF66FF66"/>
      <color rgb="FF66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432954</xdr:colOff>
      <xdr:row>3</xdr:row>
      <xdr:rowOff>25977</xdr:rowOff>
    </xdr:from>
    <xdr:to>
      <xdr:col>5</xdr:col>
      <xdr:colOff>436840</xdr:colOff>
      <xdr:row>12</xdr:row>
      <xdr:rowOff>3886</xdr:rowOff>
    </xdr:to>
    <xdr:pic>
      <xdr:nvPicPr>
        <xdr:cNvPr id="4" name="図 3">
          <a:extLst>
            <a:ext uri="{FF2B5EF4-FFF2-40B4-BE49-F238E27FC236}">
              <a16:creationId xmlns:a16="http://schemas.microsoft.com/office/drawing/2014/main" id="{49C35621-B862-994F-ACDC-19A5B81B11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0363" y="1134341"/>
          <a:ext cx="21600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390525</xdr:colOff>
      <xdr:row>20</xdr:row>
      <xdr:rowOff>200025</xdr:rowOff>
    </xdr:from>
    <xdr:to>
      <xdr:col>11</xdr:col>
      <xdr:colOff>2457450</xdr:colOff>
      <xdr:row>26</xdr:row>
      <xdr:rowOff>114300</xdr:rowOff>
    </xdr:to>
    <xdr:sp macro="" textlink="">
      <xdr:nvSpPr>
        <xdr:cNvPr id="2" name="四角形: 角を丸くする 1">
          <a:extLst>
            <a:ext uri="{FF2B5EF4-FFF2-40B4-BE49-F238E27FC236}">
              <a16:creationId xmlns:a16="http://schemas.microsoft.com/office/drawing/2014/main" id="{C7FB5DCE-6EC3-4635-BFD4-2655B7A0BFD4}"/>
            </a:ext>
          </a:extLst>
        </xdr:cNvPr>
        <xdr:cNvSpPr/>
      </xdr:nvSpPr>
      <xdr:spPr>
        <a:xfrm>
          <a:off x="5534025" y="5581650"/>
          <a:ext cx="6353175" cy="1514475"/>
        </a:xfrm>
        <a:prstGeom prst="roundRect">
          <a:avLst>
            <a:gd name="adj" fmla="val 8667"/>
          </a:avLst>
        </a:prstGeom>
      </xdr:spPr>
      <xdr:style>
        <a:lnRef idx="2">
          <a:schemeClr val="dk1"/>
        </a:lnRef>
        <a:fillRef idx="1">
          <a:schemeClr val="lt1"/>
        </a:fillRef>
        <a:effectRef idx="0">
          <a:schemeClr val="dk1"/>
        </a:effectRef>
        <a:fontRef idx="minor">
          <a:schemeClr val="dk1"/>
        </a:fontRef>
      </xdr:style>
      <xdr:txBody>
        <a:bodyPr vertOverflow="clip" horzOverflow="clip" lIns="72000" tIns="0" rIns="72000" bIns="0" rtlCol="0" anchor="t"/>
        <a:lstStyle/>
        <a:p>
          <a:pPr algn="l">
            <a:lnSpc>
              <a:spcPts val="1400"/>
            </a:lnSpc>
          </a:pPr>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t>審査講評録音の配布方法についてお知らせ</a:t>
          </a:r>
          <a:endParaRPr kumimoji="1" lang="en-US" altLang="ja-JP" sz="1100" b="1"/>
        </a:p>
        <a:p>
          <a:pPr algn="l">
            <a:lnSpc>
              <a:spcPts val="1200"/>
            </a:lnSpc>
          </a:pPr>
          <a:r>
            <a:rPr kumimoji="1" lang="ja-JP" altLang="en-US" sz="1050" b="0"/>
            <a:t>　これまでは録音した審査員の審査講評を</a:t>
          </a:r>
          <a:r>
            <a:rPr kumimoji="1" lang="en-US" altLang="ja-JP" sz="1050" b="0"/>
            <a:t>CD</a:t>
          </a:r>
          <a:r>
            <a:rPr kumimoji="1" lang="ja-JP" altLang="en-US" sz="1050" b="0"/>
            <a:t>にて作成して各出場団体へ郵送にてお送りさせて</a:t>
          </a:r>
          <a:r>
            <a:rPr kumimoji="1" lang="ja-JP" altLang="ja-JP" sz="1100" b="0">
              <a:solidFill>
                <a:schemeClr val="dk1"/>
              </a:solidFill>
              <a:effectLst/>
              <a:latin typeface="+mn-lt"/>
              <a:ea typeface="+mn-ea"/>
              <a:cs typeface="+mn-cs"/>
            </a:rPr>
            <a:t>いただ</a:t>
          </a:r>
          <a:endParaRPr kumimoji="1" lang="en-US" altLang="ja-JP" sz="1050" b="0"/>
        </a:p>
        <a:p>
          <a:pPr algn="l">
            <a:lnSpc>
              <a:spcPts val="1200"/>
            </a:lnSpc>
          </a:pPr>
          <a:r>
            <a:rPr kumimoji="1" lang="ja-JP" altLang="en-US" sz="1050" b="0"/>
            <a:t>　</a:t>
          </a:r>
          <a:r>
            <a:rPr kumimoji="1" lang="ja-JP" altLang="ja-JP" sz="1100" b="0">
              <a:solidFill>
                <a:schemeClr val="dk1"/>
              </a:solidFill>
              <a:effectLst/>
              <a:latin typeface="+mn-lt"/>
              <a:ea typeface="+mn-ea"/>
              <a:cs typeface="+mn-cs"/>
            </a:rPr>
            <a:t>い</a:t>
          </a:r>
          <a:r>
            <a:rPr kumimoji="1" lang="ja-JP" altLang="en-US" sz="1050" b="0"/>
            <a:t>ておりましたが、今回は</a:t>
          </a:r>
          <a:r>
            <a:rPr kumimoji="1" lang="ja-JP" altLang="en-US" sz="1050" b="0" u="sng"/>
            <a:t>各出場団体ごとに専用のアクセスサイト</a:t>
          </a:r>
          <a:r>
            <a:rPr kumimoji="1" lang="ja-JP" altLang="en-US" sz="1050" b="0"/>
            <a:t>を用意してデータ</a:t>
          </a:r>
          <a:r>
            <a:rPr kumimoji="1" lang="ja-JP" altLang="ja-JP" sz="1100" b="0">
              <a:solidFill>
                <a:schemeClr val="dk1"/>
              </a:solidFill>
              <a:effectLst/>
              <a:latin typeface="+mn-lt"/>
              <a:ea typeface="+mn-ea"/>
              <a:cs typeface="+mn-cs"/>
            </a:rPr>
            <a:t>にて配布させ</a:t>
          </a:r>
          <a:endParaRPr kumimoji="1" lang="en-US" altLang="ja-JP" sz="1050" b="0"/>
        </a:p>
        <a:p>
          <a:pPr algn="l">
            <a:lnSpc>
              <a:spcPts val="1200"/>
            </a:lnSpc>
          </a:pPr>
          <a:r>
            <a:rPr kumimoji="1" lang="ja-JP" altLang="en-US" sz="1050" b="0"/>
            <a:t>　ていただきます。その際に、各出場団体にアクセス先をお知らせするメールを</a:t>
          </a:r>
          <a:r>
            <a:rPr kumimoji="1" lang="ja-JP" altLang="ja-JP" sz="1100" b="0">
              <a:solidFill>
                <a:schemeClr val="dk1"/>
              </a:solidFill>
              <a:effectLst/>
              <a:latin typeface="+mn-lt"/>
              <a:ea typeface="+mn-ea"/>
              <a:cs typeface="+mn-cs"/>
            </a:rPr>
            <a:t>お送りいたします。</a:t>
          </a:r>
          <a:endParaRPr kumimoji="1" lang="en-US" altLang="ja-JP" sz="1050" b="0"/>
        </a:p>
        <a:p>
          <a:pPr algn="l">
            <a:lnSpc>
              <a:spcPts val="1200"/>
            </a:lnSpc>
          </a:pPr>
          <a:r>
            <a:rPr kumimoji="1" lang="ja-JP" altLang="en-US" sz="1050" b="0"/>
            <a:t>　こちらのメールにつきましては提供元の</a:t>
          </a:r>
          <a:r>
            <a:rPr kumimoji="1" lang="ja-JP" altLang="en-US" sz="1050" b="0" u="sng"/>
            <a:t>（株）日本パルス九州支社様からの発信</a:t>
          </a:r>
          <a:r>
            <a:rPr kumimoji="1" lang="ja-JP" altLang="en-US" sz="1050" b="0"/>
            <a:t>になります。</a:t>
          </a:r>
          <a:endParaRPr kumimoji="1" lang="en-US" altLang="ja-JP" sz="1050" b="0"/>
        </a:p>
        <a:p>
          <a:pPr algn="l">
            <a:lnSpc>
              <a:spcPts val="1200"/>
            </a:lnSpc>
          </a:pPr>
          <a:r>
            <a:rPr kumimoji="1" lang="ja-JP" altLang="en-US" sz="1050" b="0"/>
            <a:t>　各出場団体への連絡用として、「</a:t>
          </a:r>
          <a:r>
            <a:rPr kumimoji="1" lang="en-US" altLang="ja-JP" sz="1050" b="1"/>
            <a:t>PC</a:t>
          </a:r>
          <a:r>
            <a:rPr kumimoji="1" lang="ja-JP" altLang="en-US" sz="1050" b="1"/>
            <a:t>メールアドレス</a:t>
          </a:r>
          <a:r>
            <a:rPr kumimoji="1" lang="ja-JP" altLang="en-US" sz="1050" b="0"/>
            <a:t>」を</a:t>
          </a:r>
          <a:r>
            <a:rPr kumimoji="1" lang="ja-JP" altLang="ja-JP" sz="1050" b="0">
              <a:solidFill>
                <a:schemeClr val="dk1"/>
              </a:solidFill>
              <a:effectLst/>
              <a:latin typeface="+mn-lt"/>
              <a:ea typeface="+mn-ea"/>
              <a:cs typeface="+mn-cs"/>
            </a:rPr>
            <a:t>（株）日本パルス九州支社様</a:t>
          </a:r>
          <a:r>
            <a:rPr kumimoji="1" lang="ja-JP" altLang="en-US" sz="1050" b="0">
              <a:solidFill>
                <a:schemeClr val="dk1"/>
              </a:solidFill>
              <a:effectLst/>
              <a:latin typeface="+mn-lt"/>
              <a:ea typeface="+mn-ea"/>
              <a:cs typeface="+mn-cs"/>
            </a:rPr>
            <a:t>へ提供</a:t>
          </a:r>
          <a:r>
            <a:rPr kumimoji="1" lang="ja-JP" altLang="ja-JP" sz="1100" b="0">
              <a:solidFill>
                <a:schemeClr val="dk1"/>
              </a:solidFill>
              <a:effectLst/>
              <a:latin typeface="+mn-lt"/>
              <a:ea typeface="+mn-ea"/>
              <a:cs typeface="+mn-cs"/>
            </a:rPr>
            <a:t>させて</a:t>
          </a:r>
          <a:endParaRPr kumimoji="1" lang="en-US" altLang="ja-JP" sz="1050" b="0">
            <a:solidFill>
              <a:schemeClr val="dk1"/>
            </a:solidFill>
            <a:effectLst/>
            <a:latin typeface="+mn-lt"/>
            <a:ea typeface="+mn-ea"/>
            <a:cs typeface="+mn-cs"/>
          </a:endParaRPr>
        </a:p>
        <a:p>
          <a:pPr algn="l">
            <a:lnSpc>
              <a:spcPts val="1200"/>
            </a:lnSpc>
          </a:pPr>
          <a:r>
            <a:rPr kumimoji="1" lang="ja-JP" altLang="en-US" sz="1050" b="0">
              <a:solidFill>
                <a:schemeClr val="dk1"/>
              </a:solidFill>
              <a:effectLst/>
              <a:latin typeface="+mn-lt"/>
              <a:ea typeface="+mn-ea"/>
              <a:cs typeface="+mn-cs"/>
            </a:rPr>
            <a:t>　</a:t>
          </a:r>
          <a:r>
            <a:rPr kumimoji="1" lang="ja-JP" altLang="ja-JP" sz="1100" b="0">
              <a:solidFill>
                <a:schemeClr val="dk1"/>
              </a:solidFill>
              <a:effectLst/>
              <a:latin typeface="+mn-lt"/>
              <a:ea typeface="+mn-ea"/>
              <a:cs typeface="+mn-cs"/>
            </a:rPr>
            <a:t>い</a:t>
          </a:r>
          <a:r>
            <a:rPr kumimoji="1" lang="ja-JP" altLang="en-US" sz="1050" b="0">
              <a:solidFill>
                <a:schemeClr val="dk1"/>
              </a:solidFill>
              <a:effectLst/>
              <a:latin typeface="+mn-lt"/>
              <a:ea typeface="+mn-ea"/>
              <a:cs typeface="+mn-cs"/>
            </a:rPr>
            <a:t>ただきますので、ご了承ください。</a:t>
          </a:r>
          <a:endParaRPr kumimoji="1" lang="en-US" altLang="ja-JP" sz="1050" b="0">
            <a:solidFill>
              <a:schemeClr val="dk1"/>
            </a:solidFill>
            <a:effectLst/>
            <a:latin typeface="+mn-lt"/>
            <a:ea typeface="+mn-ea"/>
            <a:cs typeface="+mn-cs"/>
          </a:endParaRPr>
        </a:p>
        <a:p>
          <a:pPr algn="l">
            <a:lnSpc>
              <a:spcPts val="1200"/>
            </a:lnSpc>
          </a:pPr>
          <a:r>
            <a:rPr kumimoji="1" lang="ja-JP" altLang="en-US" sz="1050" b="0" baseline="0">
              <a:solidFill>
                <a:schemeClr val="dk1"/>
              </a:solidFill>
              <a:effectLst/>
              <a:latin typeface="+mn-lt"/>
              <a:ea typeface="+mn-ea"/>
              <a:cs typeface="+mn-cs"/>
            </a:rPr>
            <a:t>　なお、ご入力いただいた「</a:t>
          </a:r>
          <a:r>
            <a:rPr kumimoji="1" lang="en-US" altLang="ja-JP" sz="1050" b="1" baseline="0">
              <a:solidFill>
                <a:schemeClr val="dk1"/>
              </a:solidFill>
              <a:effectLst/>
              <a:latin typeface="+mn-lt"/>
              <a:ea typeface="+mn-ea"/>
              <a:cs typeface="+mn-cs"/>
            </a:rPr>
            <a:t>PC</a:t>
          </a:r>
          <a:r>
            <a:rPr kumimoji="1" lang="ja-JP" altLang="en-US" sz="1050" b="1" baseline="0">
              <a:solidFill>
                <a:schemeClr val="dk1"/>
              </a:solidFill>
              <a:effectLst/>
              <a:latin typeface="+mn-lt"/>
              <a:ea typeface="+mn-ea"/>
              <a:cs typeface="+mn-cs"/>
            </a:rPr>
            <a:t>メールアドレス</a:t>
          </a:r>
          <a:r>
            <a:rPr kumimoji="1" lang="ja-JP" altLang="en-US" sz="1050" b="0" baseline="0">
              <a:solidFill>
                <a:schemeClr val="dk1"/>
              </a:solidFill>
              <a:effectLst/>
              <a:latin typeface="+mn-lt"/>
              <a:ea typeface="+mn-ea"/>
              <a:cs typeface="+mn-cs"/>
            </a:rPr>
            <a:t>」は当協会および</a:t>
          </a:r>
          <a:r>
            <a:rPr kumimoji="1" lang="ja-JP" altLang="ja-JP" sz="1100" b="0">
              <a:solidFill>
                <a:schemeClr val="dk1"/>
              </a:solidFill>
              <a:effectLst/>
              <a:latin typeface="+mn-lt"/>
              <a:ea typeface="+mn-ea"/>
              <a:cs typeface="+mn-cs"/>
            </a:rPr>
            <a:t>（株）日本パルス九州支社様</a:t>
          </a:r>
          <a:r>
            <a:rPr kumimoji="1" lang="ja-JP" altLang="en-US" sz="1100" b="0">
              <a:solidFill>
                <a:schemeClr val="dk1"/>
              </a:solidFill>
              <a:effectLst/>
              <a:latin typeface="+mn-lt"/>
              <a:ea typeface="+mn-ea"/>
              <a:cs typeface="+mn-cs"/>
            </a:rPr>
            <a:t>におい</a:t>
          </a:r>
          <a:endParaRPr kumimoji="1" lang="en-US" altLang="ja-JP" sz="1100" b="0">
            <a:solidFill>
              <a:schemeClr val="dk1"/>
            </a:solidFill>
            <a:effectLst/>
            <a:latin typeface="+mn-lt"/>
            <a:ea typeface="+mn-ea"/>
            <a:cs typeface="+mn-cs"/>
          </a:endParaRPr>
        </a:p>
        <a:p>
          <a:pPr algn="l">
            <a:lnSpc>
              <a:spcPts val="1200"/>
            </a:lnSpc>
          </a:pPr>
          <a:r>
            <a:rPr kumimoji="1" lang="ja-JP" altLang="en-US" sz="1100" b="0">
              <a:solidFill>
                <a:schemeClr val="dk1"/>
              </a:solidFill>
              <a:effectLst/>
              <a:latin typeface="+mn-lt"/>
              <a:ea typeface="+mn-ea"/>
              <a:cs typeface="+mn-cs"/>
            </a:rPr>
            <a:t>　て、この大会でのみ使用するものとし、他での使用は行いません。</a:t>
          </a:r>
          <a:endParaRPr kumimoji="1" lang="en-US" altLang="ja-JP" sz="1050" b="0"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3C57A628-393C-4801-B6AD-EA3BCA294909}"/>
            </a:ext>
          </a:extLst>
        </xdr:cNvPr>
        <xdr:cNvSpPr>
          <a:spLocks noChangeArrowheads="1"/>
        </xdr:cNvSpPr>
      </xdr:nvSpPr>
      <xdr:spPr bwMode="auto">
        <a:xfrm>
          <a:off x="4391025"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A426C303-8752-4A8B-BFDF-1854F5EAD220}"/>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DE0EEF87-23AB-46F4-9776-745DFAD15E88}"/>
            </a:ext>
          </a:extLst>
        </xdr:cNvPr>
        <xdr:cNvSpPr>
          <a:spLocks noChangeArrowheads="1"/>
        </xdr:cNvSpPr>
      </xdr:nvSpPr>
      <xdr:spPr bwMode="auto">
        <a:xfrm>
          <a:off x="4400550"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18509F21-BF4C-42F1-9BA7-BB7CC1F3AC03}"/>
            </a:ext>
          </a:extLst>
        </xdr:cNvPr>
        <xdr:cNvSpPr>
          <a:spLocks noChangeArrowheads="1"/>
        </xdr:cNvSpPr>
      </xdr:nvSpPr>
      <xdr:spPr bwMode="auto">
        <a:xfrm>
          <a:off x="4400550"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1E007754-C859-462A-A8D3-327DD112E6F6}"/>
            </a:ext>
          </a:extLst>
        </xdr:cNvPr>
        <xdr:cNvSpPr>
          <a:spLocks noChangeArrowheads="1"/>
        </xdr:cNvSpPr>
      </xdr:nvSpPr>
      <xdr:spPr bwMode="auto">
        <a:xfrm>
          <a:off x="4391025"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2FA126F0-0757-46BA-8118-BA64033D46DC}"/>
            </a:ext>
          </a:extLst>
        </xdr:cNvPr>
        <xdr:cNvSpPr>
          <a:spLocks noChangeArrowheads="1"/>
        </xdr:cNvSpPr>
      </xdr:nvSpPr>
      <xdr:spPr bwMode="auto">
        <a:xfrm>
          <a:off x="4400550"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D058E524-F8AF-47FB-9729-B0DA199BB4CA}"/>
            </a:ext>
          </a:extLst>
        </xdr:cNvPr>
        <xdr:cNvSpPr>
          <a:spLocks noChangeArrowheads="1"/>
        </xdr:cNvSpPr>
      </xdr:nvSpPr>
      <xdr:spPr bwMode="auto">
        <a:xfrm>
          <a:off x="4391025"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B55B4D71-2C32-448B-B19D-0A988560497A}"/>
            </a:ext>
          </a:extLst>
        </xdr:cNvPr>
        <xdr:cNvSpPr>
          <a:spLocks noChangeArrowheads="1"/>
        </xdr:cNvSpPr>
      </xdr:nvSpPr>
      <xdr:spPr bwMode="auto">
        <a:xfrm>
          <a:off x="4400550"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EB71D378-8A05-4575-AB38-E7337E8CB97E}"/>
            </a:ext>
          </a:extLst>
        </xdr:cNvPr>
        <xdr:cNvSpPr>
          <a:spLocks noChangeArrowheads="1"/>
        </xdr:cNvSpPr>
      </xdr:nvSpPr>
      <xdr:spPr bwMode="auto">
        <a:xfrm>
          <a:off x="4391025"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884EB62E-F207-45A0-B519-711065846583}"/>
            </a:ext>
          </a:extLst>
        </xdr:cNvPr>
        <xdr:cNvSpPr>
          <a:spLocks noChangeArrowheads="1"/>
        </xdr:cNvSpPr>
      </xdr:nvSpPr>
      <xdr:spPr bwMode="auto">
        <a:xfrm>
          <a:off x="4400550"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20D0B9F1-ADA2-4412-8829-1C61AEB6F75C}"/>
            </a:ext>
          </a:extLst>
        </xdr:cNvPr>
        <xdr:cNvSpPr>
          <a:spLocks noChangeArrowheads="1"/>
        </xdr:cNvSpPr>
      </xdr:nvSpPr>
      <xdr:spPr bwMode="auto">
        <a:xfrm>
          <a:off x="4391025"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456A1BF8-5424-490F-BD58-99226BC76E82}"/>
            </a:ext>
          </a:extLst>
        </xdr:cNvPr>
        <xdr:cNvSpPr>
          <a:spLocks noChangeArrowheads="1"/>
        </xdr:cNvSpPr>
      </xdr:nvSpPr>
      <xdr:spPr bwMode="auto">
        <a:xfrm>
          <a:off x="4400550"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B065F729-3828-4942-A93C-2C46C7B63C5A}"/>
            </a:ext>
          </a:extLst>
        </xdr:cNvPr>
        <xdr:cNvSpPr>
          <a:spLocks noChangeArrowheads="1"/>
        </xdr:cNvSpPr>
      </xdr:nvSpPr>
      <xdr:spPr bwMode="auto">
        <a:xfrm>
          <a:off x="4391025"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715A5EF8-60CB-484D-B0BE-9635C917A387}"/>
            </a:ext>
          </a:extLst>
        </xdr:cNvPr>
        <xdr:cNvSpPr>
          <a:spLocks noChangeArrowheads="1"/>
        </xdr:cNvSpPr>
      </xdr:nvSpPr>
      <xdr:spPr bwMode="auto">
        <a:xfrm>
          <a:off x="4400550"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9055D6E0-74A6-44C7-8FCC-E174582D907D}"/>
            </a:ext>
          </a:extLst>
        </xdr:cNvPr>
        <xdr:cNvSpPr>
          <a:spLocks noChangeArrowheads="1"/>
        </xdr:cNvSpPr>
      </xdr:nvSpPr>
      <xdr:spPr bwMode="auto">
        <a:xfrm>
          <a:off x="4391025"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05504FDD-D445-4E04-BBBC-866624E47CD6}"/>
            </a:ext>
          </a:extLst>
        </xdr:cNvPr>
        <xdr:cNvSpPr>
          <a:spLocks noChangeArrowheads="1"/>
        </xdr:cNvSpPr>
      </xdr:nvSpPr>
      <xdr:spPr bwMode="auto">
        <a:xfrm>
          <a:off x="4400550"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3044480E-F8E2-4E6B-8931-D69AB8099D5E}"/>
            </a:ext>
          </a:extLst>
        </xdr:cNvPr>
        <xdr:cNvSpPr>
          <a:spLocks noChangeArrowheads="1"/>
        </xdr:cNvSpPr>
      </xdr:nvSpPr>
      <xdr:spPr bwMode="auto">
        <a:xfrm>
          <a:off x="4391025"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9F526335-2230-46B1-A9B3-6B2ED3CB4246}"/>
            </a:ext>
          </a:extLst>
        </xdr:cNvPr>
        <xdr:cNvSpPr>
          <a:spLocks noChangeArrowheads="1"/>
        </xdr:cNvSpPr>
      </xdr:nvSpPr>
      <xdr:spPr bwMode="auto">
        <a:xfrm>
          <a:off x="4400550"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7E16BC0F-57A1-4C05-9854-A640CBBB22AF}"/>
            </a:ext>
          </a:extLst>
        </xdr:cNvPr>
        <xdr:cNvSpPr>
          <a:spLocks noChangeArrowheads="1"/>
        </xdr:cNvSpPr>
      </xdr:nvSpPr>
      <xdr:spPr bwMode="auto">
        <a:xfrm>
          <a:off x="4133850"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57A95390-CD71-42D3-B132-9372A455F238}"/>
            </a:ext>
          </a:extLst>
        </xdr:cNvPr>
        <xdr:cNvSpPr>
          <a:spLocks noChangeArrowheads="1"/>
        </xdr:cNvSpPr>
      </xdr:nvSpPr>
      <xdr:spPr bwMode="auto">
        <a:xfrm>
          <a:off x="4124325"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2D024C97-C3CB-4953-9CC8-88731787602B}"/>
            </a:ext>
          </a:extLst>
        </xdr:cNvPr>
        <xdr:cNvSpPr>
          <a:spLocks noChangeArrowheads="1"/>
        </xdr:cNvSpPr>
      </xdr:nvSpPr>
      <xdr:spPr bwMode="auto">
        <a:xfrm>
          <a:off x="4133850"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A683CDBE-B196-44A5-A17E-0625E478D2DE}"/>
            </a:ext>
          </a:extLst>
        </xdr:cNvPr>
        <xdr:cNvSpPr>
          <a:spLocks noChangeArrowheads="1"/>
        </xdr:cNvSpPr>
      </xdr:nvSpPr>
      <xdr:spPr bwMode="auto">
        <a:xfrm>
          <a:off x="4143375"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63FC6D0E-3721-4A97-B103-CF146525A952}"/>
            </a:ext>
          </a:extLst>
        </xdr:cNvPr>
        <xdr:cNvSpPr>
          <a:spLocks noChangeArrowheads="1"/>
        </xdr:cNvSpPr>
      </xdr:nvSpPr>
      <xdr:spPr bwMode="auto">
        <a:xfrm>
          <a:off x="4133850"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FD6614D6-D641-45E2-BD5B-232E24DB3A57}"/>
            </a:ext>
          </a:extLst>
        </xdr:cNvPr>
        <xdr:cNvSpPr>
          <a:spLocks noChangeArrowheads="1"/>
        </xdr:cNvSpPr>
      </xdr:nvSpPr>
      <xdr:spPr bwMode="auto">
        <a:xfrm>
          <a:off x="4133850"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30F38D2B-B02A-48CF-B8C3-3C9C377E4DAD}"/>
            </a:ext>
          </a:extLst>
        </xdr:cNvPr>
        <xdr:cNvSpPr>
          <a:spLocks noChangeArrowheads="1"/>
        </xdr:cNvSpPr>
      </xdr:nvSpPr>
      <xdr:spPr bwMode="auto">
        <a:xfrm>
          <a:off x="4133850"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84784D12-7809-4B90-B1B6-28B8A896111F}"/>
            </a:ext>
          </a:extLst>
        </xdr:cNvPr>
        <xdr:cNvSpPr>
          <a:spLocks noChangeArrowheads="1"/>
        </xdr:cNvSpPr>
      </xdr:nvSpPr>
      <xdr:spPr bwMode="auto">
        <a:xfrm>
          <a:off x="4124325"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7D986107-D2D1-434F-A731-B99C866FA9BF}"/>
            </a:ext>
          </a:extLst>
        </xdr:cNvPr>
        <xdr:cNvSpPr>
          <a:spLocks noChangeArrowheads="1"/>
        </xdr:cNvSpPr>
      </xdr:nvSpPr>
      <xdr:spPr bwMode="auto">
        <a:xfrm>
          <a:off x="4143375"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58CA1956-B2A6-453A-BD0B-5D9BA2F68D31}"/>
            </a:ext>
          </a:extLst>
        </xdr:cNvPr>
        <xdr:cNvSpPr>
          <a:spLocks noChangeArrowheads="1"/>
        </xdr:cNvSpPr>
      </xdr:nvSpPr>
      <xdr:spPr bwMode="auto">
        <a:xfrm>
          <a:off x="4133850"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B7287EC9-35B4-4B7F-AB54-D2D9BABC58DF}"/>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21149B62-805A-4CE9-8AF2-2E1BE57D1BC1}"/>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E1B2FFC5-9841-42E6-84A3-FC1B55D0A64A}"/>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xdr:colOff>
      <xdr:row>12</xdr:row>
      <xdr:rowOff>28575</xdr:rowOff>
    </xdr:from>
    <xdr:to>
      <xdr:col>10</xdr:col>
      <xdr:colOff>419100</xdr:colOff>
      <xdr:row>12</xdr:row>
      <xdr:rowOff>228600</xdr:rowOff>
    </xdr:to>
    <xdr:sp macro="" textlink="">
      <xdr:nvSpPr>
        <xdr:cNvPr id="2" name="Oval 1">
          <a:extLst>
            <a:ext uri="{FF2B5EF4-FFF2-40B4-BE49-F238E27FC236}">
              <a16:creationId xmlns:a16="http://schemas.microsoft.com/office/drawing/2014/main" id="{1F92F673-76A1-4D48-A4A1-474A6518E913}"/>
            </a:ext>
          </a:extLst>
        </xdr:cNvPr>
        <xdr:cNvSpPr>
          <a:spLocks noChangeArrowheads="1"/>
        </xdr:cNvSpPr>
      </xdr:nvSpPr>
      <xdr:spPr bwMode="auto">
        <a:xfrm>
          <a:off x="4391025" y="1600200"/>
          <a:ext cx="390525" cy="200025"/>
        </a:xfrm>
        <a:prstGeom prst="ellipse">
          <a:avLst/>
        </a:prstGeom>
        <a:noFill/>
        <a:ln w="9525" cap="rnd">
          <a:noFill/>
          <a:prstDash val="sysDot"/>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 name="Line 2">
          <a:extLst>
            <a:ext uri="{FF2B5EF4-FFF2-40B4-BE49-F238E27FC236}">
              <a16:creationId xmlns:a16="http://schemas.microsoft.com/office/drawing/2014/main" id="{5B887389-7A4E-46CC-B938-195B988E7C42}"/>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10</xdr:col>
      <xdr:colOff>38100</xdr:colOff>
      <xdr:row>13</xdr:row>
      <xdr:rowOff>28575</xdr:rowOff>
    </xdr:from>
    <xdr:to>
      <xdr:col>10</xdr:col>
      <xdr:colOff>419100</xdr:colOff>
      <xdr:row>13</xdr:row>
      <xdr:rowOff>228600</xdr:rowOff>
    </xdr:to>
    <xdr:sp macro="" textlink="">
      <xdr:nvSpPr>
        <xdr:cNvPr id="4" name="Oval 3">
          <a:extLst>
            <a:ext uri="{FF2B5EF4-FFF2-40B4-BE49-F238E27FC236}">
              <a16:creationId xmlns:a16="http://schemas.microsoft.com/office/drawing/2014/main" id="{D79F09D6-548F-421B-AD1D-6B10A2B16EF1}"/>
            </a:ext>
          </a:extLst>
        </xdr:cNvPr>
        <xdr:cNvSpPr>
          <a:spLocks noChangeArrowheads="1"/>
        </xdr:cNvSpPr>
      </xdr:nvSpPr>
      <xdr:spPr bwMode="auto">
        <a:xfrm>
          <a:off x="4400550" y="1847850"/>
          <a:ext cx="381000" cy="200025"/>
        </a:xfrm>
        <a:prstGeom prst="ellipse">
          <a:avLst/>
        </a:prstGeom>
        <a:noFill/>
        <a:ln w="9525" cap="rnd">
          <a:noFill/>
          <a:prstDash val="sysDot"/>
          <a:round/>
          <a:headEnd/>
          <a:tailEnd/>
        </a:ln>
      </xdr:spPr>
    </xdr:sp>
    <xdr:clientData/>
  </xdr:twoCellAnchor>
  <xdr:twoCellAnchor>
    <xdr:from>
      <xdr:col>10</xdr:col>
      <xdr:colOff>38100</xdr:colOff>
      <xdr:row>17</xdr:row>
      <xdr:rowOff>28575</xdr:rowOff>
    </xdr:from>
    <xdr:to>
      <xdr:col>10</xdr:col>
      <xdr:colOff>419100</xdr:colOff>
      <xdr:row>17</xdr:row>
      <xdr:rowOff>228600</xdr:rowOff>
    </xdr:to>
    <xdr:sp macro="" textlink="">
      <xdr:nvSpPr>
        <xdr:cNvPr id="5" name="Oval 7">
          <a:extLst>
            <a:ext uri="{FF2B5EF4-FFF2-40B4-BE49-F238E27FC236}">
              <a16:creationId xmlns:a16="http://schemas.microsoft.com/office/drawing/2014/main" id="{73CA23E9-6427-4C5F-9EB7-01A3FAAB81CE}"/>
            </a:ext>
          </a:extLst>
        </xdr:cNvPr>
        <xdr:cNvSpPr>
          <a:spLocks noChangeArrowheads="1"/>
        </xdr:cNvSpPr>
      </xdr:nvSpPr>
      <xdr:spPr bwMode="auto">
        <a:xfrm>
          <a:off x="4400550" y="2838450"/>
          <a:ext cx="381000" cy="200025"/>
        </a:xfrm>
        <a:prstGeom prst="ellipse">
          <a:avLst/>
        </a:prstGeom>
        <a:noFill/>
        <a:ln w="9525" cap="rnd">
          <a:noFill/>
          <a:prstDash val="sysDot"/>
          <a:round/>
          <a:headEnd/>
          <a:tailEnd/>
        </a:ln>
      </xdr:spPr>
    </xdr:sp>
    <xdr:clientData/>
  </xdr:twoCellAnchor>
  <xdr:twoCellAnchor>
    <xdr:from>
      <xdr:col>10</xdr:col>
      <xdr:colOff>28575</xdr:colOff>
      <xdr:row>18</xdr:row>
      <xdr:rowOff>28575</xdr:rowOff>
    </xdr:from>
    <xdr:to>
      <xdr:col>10</xdr:col>
      <xdr:colOff>419100</xdr:colOff>
      <xdr:row>18</xdr:row>
      <xdr:rowOff>228600</xdr:rowOff>
    </xdr:to>
    <xdr:sp macro="" textlink="">
      <xdr:nvSpPr>
        <xdr:cNvPr id="6" name="Oval 8">
          <a:extLst>
            <a:ext uri="{FF2B5EF4-FFF2-40B4-BE49-F238E27FC236}">
              <a16:creationId xmlns:a16="http://schemas.microsoft.com/office/drawing/2014/main" id="{F930F8A6-1DE3-4981-BDAA-AC9092A3048E}"/>
            </a:ext>
          </a:extLst>
        </xdr:cNvPr>
        <xdr:cNvSpPr>
          <a:spLocks noChangeArrowheads="1"/>
        </xdr:cNvSpPr>
      </xdr:nvSpPr>
      <xdr:spPr bwMode="auto">
        <a:xfrm>
          <a:off x="4391025" y="3086100"/>
          <a:ext cx="390525" cy="200025"/>
        </a:xfrm>
        <a:prstGeom prst="ellipse">
          <a:avLst/>
        </a:prstGeom>
        <a:noFill/>
        <a:ln w="9525" cap="rnd">
          <a:noFill/>
          <a:prstDash val="sysDot"/>
          <a:round/>
          <a:headEnd/>
          <a:tailEnd/>
        </a:ln>
      </xdr:spPr>
    </xdr:sp>
    <xdr:clientData/>
  </xdr:twoCellAnchor>
  <xdr:twoCellAnchor>
    <xdr:from>
      <xdr:col>10</xdr:col>
      <xdr:colOff>38100</xdr:colOff>
      <xdr:row>19</xdr:row>
      <xdr:rowOff>28575</xdr:rowOff>
    </xdr:from>
    <xdr:to>
      <xdr:col>10</xdr:col>
      <xdr:colOff>419100</xdr:colOff>
      <xdr:row>19</xdr:row>
      <xdr:rowOff>228600</xdr:rowOff>
    </xdr:to>
    <xdr:sp macro="" textlink="">
      <xdr:nvSpPr>
        <xdr:cNvPr id="7" name="Oval 9">
          <a:extLst>
            <a:ext uri="{FF2B5EF4-FFF2-40B4-BE49-F238E27FC236}">
              <a16:creationId xmlns:a16="http://schemas.microsoft.com/office/drawing/2014/main" id="{A4402727-A7ED-4326-9EE7-AE5C972E40B0}"/>
            </a:ext>
          </a:extLst>
        </xdr:cNvPr>
        <xdr:cNvSpPr>
          <a:spLocks noChangeArrowheads="1"/>
        </xdr:cNvSpPr>
      </xdr:nvSpPr>
      <xdr:spPr bwMode="auto">
        <a:xfrm>
          <a:off x="4400550" y="3333750"/>
          <a:ext cx="381000" cy="200025"/>
        </a:xfrm>
        <a:prstGeom prst="ellipse">
          <a:avLst/>
        </a:prstGeom>
        <a:noFill/>
        <a:ln w="9525" cap="rnd">
          <a:noFill/>
          <a:prstDash val="sysDot"/>
          <a:round/>
          <a:headEnd/>
          <a:tailEnd/>
        </a:ln>
      </xdr:spPr>
    </xdr:sp>
    <xdr:clientData/>
  </xdr:twoCellAnchor>
  <xdr:twoCellAnchor>
    <xdr:from>
      <xdr:col>10</xdr:col>
      <xdr:colOff>28575</xdr:colOff>
      <xdr:row>20</xdr:row>
      <xdr:rowOff>28575</xdr:rowOff>
    </xdr:from>
    <xdr:to>
      <xdr:col>10</xdr:col>
      <xdr:colOff>419100</xdr:colOff>
      <xdr:row>20</xdr:row>
      <xdr:rowOff>228600</xdr:rowOff>
    </xdr:to>
    <xdr:sp macro="" textlink="">
      <xdr:nvSpPr>
        <xdr:cNvPr id="8" name="Oval 10">
          <a:extLst>
            <a:ext uri="{FF2B5EF4-FFF2-40B4-BE49-F238E27FC236}">
              <a16:creationId xmlns:a16="http://schemas.microsoft.com/office/drawing/2014/main" id="{BA008243-F1A1-4B7D-9E83-65132AD5A01D}"/>
            </a:ext>
          </a:extLst>
        </xdr:cNvPr>
        <xdr:cNvSpPr>
          <a:spLocks noChangeArrowheads="1"/>
        </xdr:cNvSpPr>
      </xdr:nvSpPr>
      <xdr:spPr bwMode="auto">
        <a:xfrm>
          <a:off x="4391025" y="3581400"/>
          <a:ext cx="390525" cy="200025"/>
        </a:xfrm>
        <a:prstGeom prst="ellipse">
          <a:avLst/>
        </a:prstGeom>
        <a:noFill/>
        <a:ln w="9525" cap="rnd">
          <a:noFill/>
          <a:prstDash val="sysDot"/>
          <a:round/>
          <a:headEnd/>
          <a:tailEnd/>
        </a:ln>
      </xdr:spPr>
    </xdr:sp>
    <xdr:clientData/>
  </xdr:twoCellAnchor>
  <xdr:twoCellAnchor>
    <xdr:from>
      <xdr:col>10</xdr:col>
      <xdr:colOff>38100</xdr:colOff>
      <xdr:row>21</xdr:row>
      <xdr:rowOff>28575</xdr:rowOff>
    </xdr:from>
    <xdr:to>
      <xdr:col>10</xdr:col>
      <xdr:colOff>419100</xdr:colOff>
      <xdr:row>21</xdr:row>
      <xdr:rowOff>228600</xdr:rowOff>
    </xdr:to>
    <xdr:sp macro="" textlink="">
      <xdr:nvSpPr>
        <xdr:cNvPr id="9" name="Oval 11">
          <a:extLst>
            <a:ext uri="{FF2B5EF4-FFF2-40B4-BE49-F238E27FC236}">
              <a16:creationId xmlns:a16="http://schemas.microsoft.com/office/drawing/2014/main" id="{0C8B38E3-A13D-415D-877F-AEA8A69DAAB1}"/>
            </a:ext>
          </a:extLst>
        </xdr:cNvPr>
        <xdr:cNvSpPr>
          <a:spLocks noChangeArrowheads="1"/>
        </xdr:cNvSpPr>
      </xdr:nvSpPr>
      <xdr:spPr bwMode="auto">
        <a:xfrm>
          <a:off x="4400550" y="3829050"/>
          <a:ext cx="381000" cy="200025"/>
        </a:xfrm>
        <a:prstGeom prst="ellipse">
          <a:avLst/>
        </a:prstGeom>
        <a:noFill/>
        <a:ln w="9525" cap="rnd">
          <a:noFill/>
          <a:prstDash val="sysDot"/>
          <a:round/>
          <a:headEnd/>
          <a:tailEnd/>
        </a:ln>
      </xdr:spPr>
    </xdr:sp>
    <xdr:clientData/>
  </xdr:twoCellAnchor>
  <xdr:twoCellAnchor>
    <xdr:from>
      <xdr:col>10</xdr:col>
      <xdr:colOff>28575</xdr:colOff>
      <xdr:row>22</xdr:row>
      <xdr:rowOff>28575</xdr:rowOff>
    </xdr:from>
    <xdr:to>
      <xdr:col>10</xdr:col>
      <xdr:colOff>419100</xdr:colOff>
      <xdr:row>22</xdr:row>
      <xdr:rowOff>228600</xdr:rowOff>
    </xdr:to>
    <xdr:sp macro="" textlink="">
      <xdr:nvSpPr>
        <xdr:cNvPr id="10" name="Oval 12">
          <a:extLst>
            <a:ext uri="{FF2B5EF4-FFF2-40B4-BE49-F238E27FC236}">
              <a16:creationId xmlns:a16="http://schemas.microsoft.com/office/drawing/2014/main" id="{CE7DFC29-11EC-4E4C-A4FF-D6367A9E99EC}"/>
            </a:ext>
          </a:extLst>
        </xdr:cNvPr>
        <xdr:cNvSpPr>
          <a:spLocks noChangeArrowheads="1"/>
        </xdr:cNvSpPr>
      </xdr:nvSpPr>
      <xdr:spPr bwMode="auto">
        <a:xfrm>
          <a:off x="4391025" y="4076700"/>
          <a:ext cx="390525" cy="200025"/>
        </a:xfrm>
        <a:prstGeom prst="ellipse">
          <a:avLst/>
        </a:prstGeom>
        <a:noFill/>
        <a:ln w="9525" cap="rnd">
          <a:noFill/>
          <a:prstDash val="sysDot"/>
          <a:round/>
          <a:headEnd/>
          <a:tailEnd/>
        </a:ln>
      </xdr:spPr>
    </xdr:sp>
    <xdr:clientData/>
  </xdr:twoCellAnchor>
  <xdr:twoCellAnchor>
    <xdr:from>
      <xdr:col>10</xdr:col>
      <xdr:colOff>38100</xdr:colOff>
      <xdr:row>23</xdr:row>
      <xdr:rowOff>28575</xdr:rowOff>
    </xdr:from>
    <xdr:to>
      <xdr:col>10</xdr:col>
      <xdr:colOff>419100</xdr:colOff>
      <xdr:row>23</xdr:row>
      <xdr:rowOff>228600</xdr:rowOff>
    </xdr:to>
    <xdr:sp macro="" textlink="">
      <xdr:nvSpPr>
        <xdr:cNvPr id="11" name="Oval 13">
          <a:extLst>
            <a:ext uri="{FF2B5EF4-FFF2-40B4-BE49-F238E27FC236}">
              <a16:creationId xmlns:a16="http://schemas.microsoft.com/office/drawing/2014/main" id="{A7061083-6573-4D4C-8699-B767724BB1E3}"/>
            </a:ext>
          </a:extLst>
        </xdr:cNvPr>
        <xdr:cNvSpPr>
          <a:spLocks noChangeArrowheads="1"/>
        </xdr:cNvSpPr>
      </xdr:nvSpPr>
      <xdr:spPr bwMode="auto">
        <a:xfrm>
          <a:off x="4400550" y="4324350"/>
          <a:ext cx="381000" cy="200025"/>
        </a:xfrm>
        <a:prstGeom prst="ellipse">
          <a:avLst/>
        </a:prstGeom>
        <a:noFill/>
        <a:ln w="9525" cap="rnd">
          <a:noFill/>
          <a:prstDash val="sysDot"/>
          <a:round/>
          <a:headEnd/>
          <a:tailEnd/>
        </a:ln>
      </xdr:spPr>
    </xdr:sp>
    <xdr:clientData/>
  </xdr:twoCellAnchor>
  <xdr:twoCellAnchor>
    <xdr:from>
      <xdr:col>10</xdr:col>
      <xdr:colOff>28575</xdr:colOff>
      <xdr:row>24</xdr:row>
      <xdr:rowOff>28575</xdr:rowOff>
    </xdr:from>
    <xdr:to>
      <xdr:col>10</xdr:col>
      <xdr:colOff>419100</xdr:colOff>
      <xdr:row>24</xdr:row>
      <xdr:rowOff>228600</xdr:rowOff>
    </xdr:to>
    <xdr:sp macro="" textlink="">
      <xdr:nvSpPr>
        <xdr:cNvPr id="12" name="Oval 14">
          <a:extLst>
            <a:ext uri="{FF2B5EF4-FFF2-40B4-BE49-F238E27FC236}">
              <a16:creationId xmlns:a16="http://schemas.microsoft.com/office/drawing/2014/main" id="{1A1A7AE5-41D0-48AC-8B7E-3A14E4CDA4A8}"/>
            </a:ext>
          </a:extLst>
        </xdr:cNvPr>
        <xdr:cNvSpPr>
          <a:spLocks noChangeArrowheads="1"/>
        </xdr:cNvSpPr>
      </xdr:nvSpPr>
      <xdr:spPr bwMode="auto">
        <a:xfrm>
          <a:off x="4391025" y="4572000"/>
          <a:ext cx="390525" cy="200025"/>
        </a:xfrm>
        <a:prstGeom prst="ellipse">
          <a:avLst/>
        </a:prstGeom>
        <a:noFill/>
        <a:ln w="9525" cap="rnd">
          <a:noFill/>
          <a:prstDash val="sysDot"/>
          <a:round/>
          <a:headEnd/>
          <a:tailEnd/>
        </a:ln>
      </xdr:spPr>
    </xdr:sp>
    <xdr:clientData/>
  </xdr:twoCellAnchor>
  <xdr:twoCellAnchor>
    <xdr:from>
      <xdr:col>10</xdr:col>
      <xdr:colOff>38100</xdr:colOff>
      <xdr:row>25</xdr:row>
      <xdr:rowOff>28575</xdr:rowOff>
    </xdr:from>
    <xdr:to>
      <xdr:col>10</xdr:col>
      <xdr:colOff>419100</xdr:colOff>
      <xdr:row>25</xdr:row>
      <xdr:rowOff>228600</xdr:rowOff>
    </xdr:to>
    <xdr:sp macro="" textlink="">
      <xdr:nvSpPr>
        <xdr:cNvPr id="13" name="Oval 15">
          <a:extLst>
            <a:ext uri="{FF2B5EF4-FFF2-40B4-BE49-F238E27FC236}">
              <a16:creationId xmlns:a16="http://schemas.microsoft.com/office/drawing/2014/main" id="{13E65230-7037-48F7-BD30-CCD5629FCD04}"/>
            </a:ext>
          </a:extLst>
        </xdr:cNvPr>
        <xdr:cNvSpPr>
          <a:spLocks noChangeArrowheads="1"/>
        </xdr:cNvSpPr>
      </xdr:nvSpPr>
      <xdr:spPr bwMode="auto">
        <a:xfrm>
          <a:off x="4400550" y="4819650"/>
          <a:ext cx="381000" cy="200025"/>
        </a:xfrm>
        <a:prstGeom prst="ellipse">
          <a:avLst/>
        </a:prstGeom>
        <a:noFill/>
        <a:ln w="9525" cap="rnd">
          <a:noFill/>
          <a:prstDash val="sysDot"/>
          <a:round/>
          <a:headEnd/>
          <a:tailEnd/>
        </a:ln>
      </xdr:spPr>
    </xdr:sp>
    <xdr:clientData/>
  </xdr:twoCellAnchor>
  <xdr:twoCellAnchor>
    <xdr:from>
      <xdr:col>10</xdr:col>
      <xdr:colOff>28575</xdr:colOff>
      <xdr:row>26</xdr:row>
      <xdr:rowOff>28575</xdr:rowOff>
    </xdr:from>
    <xdr:to>
      <xdr:col>10</xdr:col>
      <xdr:colOff>419100</xdr:colOff>
      <xdr:row>26</xdr:row>
      <xdr:rowOff>228600</xdr:rowOff>
    </xdr:to>
    <xdr:sp macro="" textlink="">
      <xdr:nvSpPr>
        <xdr:cNvPr id="14" name="Oval 16">
          <a:extLst>
            <a:ext uri="{FF2B5EF4-FFF2-40B4-BE49-F238E27FC236}">
              <a16:creationId xmlns:a16="http://schemas.microsoft.com/office/drawing/2014/main" id="{74B62D7E-224C-49B6-ACC0-AB57064F77DF}"/>
            </a:ext>
          </a:extLst>
        </xdr:cNvPr>
        <xdr:cNvSpPr>
          <a:spLocks noChangeArrowheads="1"/>
        </xdr:cNvSpPr>
      </xdr:nvSpPr>
      <xdr:spPr bwMode="auto">
        <a:xfrm>
          <a:off x="4391025" y="5067300"/>
          <a:ext cx="390525" cy="200025"/>
        </a:xfrm>
        <a:prstGeom prst="ellipse">
          <a:avLst/>
        </a:prstGeom>
        <a:noFill/>
        <a:ln w="9525" cap="rnd">
          <a:noFill/>
          <a:prstDash val="sysDot"/>
          <a:round/>
          <a:headEnd/>
          <a:tailEnd/>
        </a:ln>
      </xdr:spPr>
    </xdr:sp>
    <xdr:clientData/>
  </xdr:twoCellAnchor>
  <xdr:twoCellAnchor>
    <xdr:from>
      <xdr:col>10</xdr:col>
      <xdr:colOff>38100</xdr:colOff>
      <xdr:row>27</xdr:row>
      <xdr:rowOff>28575</xdr:rowOff>
    </xdr:from>
    <xdr:to>
      <xdr:col>10</xdr:col>
      <xdr:colOff>419100</xdr:colOff>
      <xdr:row>27</xdr:row>
      <xdr:rowOff>228600</xdr:rowOff>
    </xdr:to>
    <xdr:sp macro="" textlink="">
      <xdr:nvSpPr>
        <xdr:cNvPr id="15" name="Oval 17">
          <a:extLst>
            <a:ext uri="{FF2B5EF4-FFF2-40B4-BE49-F238E27FC236}">
              <a16:creationId xmlns:a16="http://schemas.microsoft.com/office/drawing/2014/main" id="{170766CE-9B51-4D9B-9FF9-610AEAD31DE7}"/>
            </a:ext>
          </a:extLst>
        </xdr:cNvPr>
        <xdr:cNvSpPr>
          <a:spLocks noChangeArrowheads="1"/>
        </xdr:cNvSpPr>
      </xdr:nvSpPr>
      <xdr:spPr bwMode="auto">
        <a:xfrm>
          <a:off x="4400550" y="5314950"/>
          <a:ext cx="381000" cy="200025"/>
        </a:xfrm>
        <a:prstGeom prst="ellipse">
          <a:avLst/>
        </a:prstGeom>
        <a:noFill/>
        <a:ln w="9525" cap="rnd">
          <a:noFill/>
          <a:prstDash val="sysDot"/>
          <a:round/>
          <a:headEnd/>
          <a:tailEnd/>
        </a:ln>
      </xdr:spPr>
    </xdr:sp>
    <xdr:clientData/>
  </xdr:twoCellAnchor>
  <xdr:twoCellAnchor>
    <xdr:from>
      <xdr:col>10</xdr:col>
      <xdr:colOff>28575</xdr:colOff>
      <xdr:row>28</xdr:row>
      <xdr:rowOff>28575</xdr:rowOff>
    </xdr:from>
    <xdr:to>
      <xdr:col>10</xdr:col>
      <xdr:colOff>419100</xdr:colOff>
      <xdr:row>28</xdr:row>
      <xdr:rowOff>228600</xdr:rowOff>
    </xdr:to>
    <xdr:sp macro="" textlink="">
      <xdr:nvSpPr>
        <xdr:cNvPr id="16" name="Oval 18">
          <a:extLst>
            <a:ext uri="{FF2B5EF4-FFF2-40B4-BE49-F238E27FC236}">
              <a16:creationId xmlns:a16="http://schemas.microsoft.com/office/drawing/2014/main" id="{F3B11FB3-2262-45E1-BD3B-76C0429A644C}"/>
            </a:ext>
          </a:extLst>
        </xdr:cNvPr>
        <xdr:cNvSpPr>
          <a:spLocks noChangeArrowheads="1"/>
        </xdr:cNvSpPr>
      </xdr:nvSpPr>
      <xdr:spPr bwMode="auto">
        <a:xfrm>
          <a:off x="4391025" y="5562600"/>
          <a:ext cx="390525" cy="200025"/>
        </a:xfrm>
        <a:prstGeom prst="ellipse">
          <a:avLst/>
        </a:prstGeom>
        <a:noFill/>
        <a:ln w="9525" cap="rnd">
          <a:noFill/>
          <a:prstDash val="sysDot"/>
          <a:round/>
          <a:headEnd/>
          <a:tailEnd/>
        </a:ln>
      </xdr:spPr>
    </xdr:sp>
    <xdr:clientData/>
  </xdr:twoCellAnchor>
  <xdr:twoCellAnchor>
    <xdr:from>
      <xdr:col>10</xdr:col>
      <xdr:colOff>38100</xdr:colOff>
      <xdr:row>29</xdr:row>
      <xdr:rowOff>28575</xdr:rowOff>
    </xdr:from>
    <xdr:to>
      <xdr:col>10</xdr:col>
      <xdr:colOff>419100</xdr:colOff>
      <xdr:row>29</xdr:row>
      <xdr:rowOff>228600</xdr:rowOff>
    </xdr:to>
    <xdr:sp macro="" textlink="">
      <xdr:nvSpPr>
        <xdr:cNvPr id="17" name="Oval 19">
          <a:extLst>
            <a:ext uri="{FF2B5EF4-FFF2-40B4-BE49-F238E27FC236}">
              <a16:creationId xmlns:a16="http://schemas.microsoft.com/office/drawing/2014/main" id="{ABBC121B-16FA-4E0F-8993-61B936439300}"/>
            </a:ext>
          </a:extLst>
        </xdr:cNvPr>
        <xdr:cNvSpPr>
          <a:spLocks noChangeArrowheads="1"/>
        </xdr:cNvSpPr>
      </xdr:nvSpPr>
      <xdr:spPr bwMode="auto">
        <a:xfrm>
          <a:off x="4400550" y="5810250"/>
          <a:ext cx="381000" cy="200025"/>
        </a:xfrm>
        <a:prstGeom prst="ellipse">
          <a:avLst/>
        </a:prstGeom>
        <a:noFill/>
        <a:ln w="9525" cap="rnd">
          <a:noFill/>
          <a:prstDash val="sysDot"/>
          <a:round/>
          <a:headEnd/>
          <a:tailEnd/>
        </a:ln>
      </xdr:spPr>
    </xdr:sp>
    <xdr:clientData/>
  </xdr:twoCellAnchor>
  <xdr:twoCellAnchor>
    <xdr:from>
      <xdr:col>10</xdr:col>
      <xdr:colOff>28575</xdr:colOff>
      <xdr:row>30</xdr:row>
      <xdr:rowOff>28575</xdr:rowOff>
    </xdr:from>
    <xdr:to>
      <xdr:col>10</xdr:col>
      <xdr:colOff>419100</xdr:colOff>
      <xdr:row>30</xdr:row>
      <xdr:rowOff>228600</xdr:rowOff>
    </xdr:to>
    <xdr:sp macro="" textlink="">
      <xdr:nvSpPr>
        <xdr:cNvPr id="18" name="Oval 20">
          <a:extLst>
            <a:ext uri="{FF2B5EF4-FFF2-40B4-BE49-F238E27FC236}">
              <a16:creationId xmlns:a16="http://schemas.microsoft.com/office/drawing/2014/main" id="{DDDF6AA4-DD3E-4B5B-B809-B0D9CA042AEA}"/>
            </a:ext>
          </a:extLst>
        </xdr:cNvPr>
        <xdr:cNvSpPr>
          <a:spLocks noChangeArrowheads="1"/>
        </xdr:cNvSpPr>
      </xdr:nvSpPr>
      <xdr:spPr bwMode="auto">
        <a:xfrm>
          <a:off x="4391025" y="6057900"/>
          <a:ext cx="390525" cy="200025"/>
        </a:xfrm>
        <a:prstGeom prst="ellipse">
          <a:avLst/>
        </a:prstGeom>
        <a:noFill/>
        <a:ln w="9525" cap="rnd">
          <a:noFill/>
          <a:prstDash val="sysDot"/>
          <a:round/>
          <a:headEnd/>
          <a:tailEnd/>
        </a:ln>
      </xdr:spPr>
    </xdr:sp>
    <xdr:clientData/>
  </xdr:twoCellAnchor>
  <xdr:twoCellAnchor>
    <xdr:from>
      <xdr:col>10</xdr:col>
      <xdr:colOff>38100</xdr:colOff>
      <xdr:row>31</xdr:row>
      <xdr:rowOff>28575</xdr:rowOff>
    </xdr:from>
    <xdr:to>
      <xdr:col>10</xdr:col>
      <xdr:colOff>419100</xdr:colOff>
      <xdr:row>31</xdr:row>
      <xdr:rowOff>228600</xdr:rowOff>
    </xdr:to>
    <xdr:sp macro="" textlink="">
      <xdr:nvSpPr>
        <xdr:cNvPr id="19" name="Oval 21">
          <a:extLst>
            <a:ext uri="{FF2B5EF4-FFF2-40B4-BE49-F238E27FC236}">
              <a16:creationId xmlns:a16="http://schemas.microsoft.com/office/drawing/2014/main" id="{06895DAA-F396-4FD1-B67D-E2C18699E757}"/>
            </a:ext>
          </a:extLst>
        </xdr:cNvPr>
        <xdr:cNvSpPr>
          <a:spLocks noChangeArrowheads="1"/>
        </xdr:cNvSpPr>
      </xdr:nvSpPr>
      <xdr:spPr bwMode="auto">
        <a:xfrm>
          <a:off x="4400550" y="6305550"/>
          <a:ext cx="381000" cy="200025"/>
        </a:xfrm>
        <a:prstGeom prst="ellipse">
          <a:avLst/>
        </a:prstGeom>
        <a:noFill/>
        <a:ln w="9525" cap="rnd">
          <a:noFill/>
          <a:prstDash val="sysDot"/>
          <a:round/>
          <a:headEnd/>
          <a:tailEnd/>
        </a:ln>
      </xdr:spPr>
    </xdr:sp>
    <xdr:clientData/>
  </xdr:twoCellAnchor>
  <xdr:twoCellAnchor>
    <xdr:from>
      <xdr:col>9</xdr:col>
      <xdr:colOff>28575</xdr:colOff>
      <xdr:row>12</xdr:row>
      <xdr:rowOff>9525</xdr:rowOff>
    </xdr:from>
    <xdr:to>
      <xdr:col>9</xdr:col>
      <xdr:colOff>228600</xdr:colOff>
      <xdr:row>13</xdr:row>
      <xdr:rowOff>238125</xdr:rowOff>
    </xdr:to>
    <xdr:sp macro="" textlink="">
      <xdr:nvSpPr>
        <xdr:cNvPr id="20" name="Oval 22">
          <a:extLst>
            <a:ext uri="{FF2B5EF4-FFF2-40B4-BE49-F238E27FC236}">
              <a16:creationId xmlns:a16="http://schemas.microsoft.com/office/drawing/2014/main" id="{9D452FC1-7EB7-4345-A0E6-8ED713841E23}"/>
            </a:ext>
          </a:extLst>
        </xdr:cNvPr>
        <xdr:cNvSpPr>
          <a:spLocks noChangeArrowheads="1"/>
        </xdr:cNvSpPr>
      </xdr:nvSpPr>
      <xdr:spPr bwMode="auto">
        <a:xfrm>
          <a:off x="4133850" y="1581150"/>
          <a:ext cx="200025" cy="476250"/>
        </a:xfrm>
        <a:prstGeom prst="ellipse">
          <a:avLst/>
        </a:prstGeom>
        <a:noFill/>
        <a:ln w="12700">
          <a:solidFill>
            <a:srgbClr val="000000"/>
          </a:solidFill>
          <a:round/>
          <a:headEnd/>
          <a:tailEnd/>
        </a:ln>
      </xdr:spPr>
    </xdr:sp>
    <xdr:clientData/>
  </xdr:twoCellAnchor>
  <xdr:twoCellAnchor>
    <xdr:from>
      <xdr:col>9</xdr:col>
      <xdr:colOff>19050</xdr:colOff>
      <xdr:row>14</xdr:row>
      <xdr:rowOff>9525</xdr:rowOff>
    </xdr:from>
    <xdr:to>
      <xdr:col>9</xdr:col>
      <xdr:colOff>219075</xdr:colOff>
      <xdr:row>15</xdr:row>
      <xdr:rowOff>238125</xdr:rowOff>
    </xdr:to>
    <xdr:sp macro="" textlink="">
      <xdr:nvSpPr>
        <xdr:cNvPr id="21" name="Oval 44">
          <a:extLst>
            <a:ext uri="{FF2B5EF4-FFF2-40B4-BE49-F238E27FC236}">
              <a16:creationId xmlns:a16="http://schemas.microsoft.com/office/drawing/2014/main" id="{D3BDB87A-7BD2-4D6F-B8E2-03524696C56A}"/>
            </a:ext>
          </a:extLst>
        </xdr:cNvPr>
        <xdr:cNvSpPr>
          <a:spLocks noChangeArrowheads="1"/>
        </xdr:cNvSpPr>
      </xdr:nvSpPr>
      <xdr:spPr bwMode="auto">
        <a:xfrm>
          <a:off x="4124325" y="2076450"/>
          <a:ext cx="200025" cy="476250"/>
        </a:xfrm>
        <a:prstGeom prst="ellipse">
          <a:avLst/>
        </a:prstGeom>
        <a:noFill/>
        <a:ln w="12700">
          <a:solidFill>
            <a:srgbClr val="000000"/>
          </a:solidFill>
          <a:round/>
          <a:headEnd/>
          <a:tailEnd/>
        </a:ln>
      </xdr:spPr>
    </xdr:sp>
    <xdr:clientData/>
  </xdr:twoCellAnchor>
  <xdr:twoCellAnchor>
    <xdr:from>
      <xdr:col>9</xdr:col>
      <xdr:colOff>28575</xdr:colOff>
      <xdr:row>16</xdr:row>
      <xdr:rowOff>19050</xdr:rowOff>
    </xdr:from>
    <xdr:to>
      <xdr:col>9</xdr:col>
      <xdr:colOff>228600</xdr:colOff>
      <xdr:row>18</xdr:row>
      <xdr:rowOff>0</xdr:rowOff>
    </xdr:to>
    <xdr:sp macro="" textlink="">
      <xdr:nvSpPr>
        <xdr:cNvPr id="22" name="Oval 47">
          <a:extLst>
            <a:ext uri="{FF2B5EF4-FFF2-40B4-BE49-F238E27FC236}">
              <a16:creationId xmlns:a16="http://schemas.microsoft.com/office/drawing/2014/main" id="{F222F746-EF9D-4115-9E26-FC57FCF8C12A}"/>
            </a:ext>
          </a:extLst>
        </xdr:cNvPr>
        <xdr:cNvSpPr>
          <a:spLocks noChangeArrowheads="1"/>
        </xdr:cNvSpPr>
      </xdr:nvSpPr>
      <xdr:spPr bwMode="auto">
        <a:xfrm>
          <a:off x="4133850" y="2581275"/>
          <a:ext cx="200025" cy="476250"/>
        </a:xfrm>
        <a:prstGeom prst="ellipse">
          <a:avLst/>
        </a:prstGeom>
        <a:noFill/>
        <a:ln w="12700">
          <a:solidFill>
            <a:srgbClr val="000000"/>
          </a:solidFill>
          <a:round/>
          <a:headEnd/>
          <a:tailEnd/>
        </a:ln>
      </xdr:spPr>
    </xdr:sp>
    <xdr:clientData/>
  </xdr:twoCellAnchor>
  <xdr:twoCellAnchor>
    <xdr:from>
      <xdr:col>9</xdr:col>
      <xdr:colOff>38100</xdr:colOff>
      <xdr:row>18</xdr:row>
      <xdr:rowOff>9525</xdr:rowOff>
    </xdr:from>
    <xdr:to>
      <xdr:col>9</xdr:col>
      <xdr:colOff>238125</xdr:colOff>
      <xdr:row>19</xdr:row>
      <xdr:rowOff>238125</xdr:rowOff>
    </xdr:to>
    <xdr:sp macro="" textlink="">
      <xdr:nvSpPr>
        <xdr:cNvPr id="23" name="Oval 50">
          <a:extLst>
            <a:ext uri="{FF2B5EF4-FFF2-40B4-BE49-F238E27FC236}">
              <a16:creationId xmlns:a16="http://schemas.microsoft.com/office/drawing/2014/main" id="{E15865A1-1E3D-4198-8FED-4FF23F49FC39}"/>
            </a:ext>
          </a:extLst>
        </xdr:cNvPr>
        <xdr:cNvSpPr>
          <a:spLocks noChangeArrowheads="1"/>
        </xdr:cNvSpPr>
      </xdr:nvSpPr>
      <xdr:spPr bwMode="auto">
        <a:xfrm>
          <a:off x="4143375" y="3067050"/>
          <a:ext cx="200025" cy="476250"/>
        </a:xfrm>
        <a:prstGeom prst="ellipse">
          <a:avLst/>
        </a:prstGeom>
        <a:noFill/>
        <a:ln w="12700">
          <a:solidFill>
            <a:srgbClr val="000000"/>
          </a:solidFill>
          <a:round/>
          <a:headEnd/>
          <a:tailEnd/>
        </a:ln>
      </xdr:spPr>
    </xdr:sp>
    <xdr:clientData/>
  </xdr:twoCellAnchor>
  <xdr:twoCellAnchor>
    <xdr:from>
      <xdr:col>9</xdr:col>
      <xdr:colOff>28575</xdr:colOff>
      <xdr:row>20</xdr:row>
      <xdr:rowOff>9525</xdr:rowOff>
    </xdr:from>
    <xdr:to>
      <xdr:col>9</xdr:col>
      <xdr:colOff>228600</xdr:colOff>
      <xdr:row>21</xdr:row>
      <xdr:rowOff>238125</xdr:rowOff>
    </xdr:to>
    <xdr:sp macro="" textlink="">
      <xdr:nvSpPr>
        <xdr:cNvPr id="24" name="Oval 53">
          <a:extLst>
            <a:ext uri="{FF2B5EF4-FFF2-40B4-BE49-F238E27FC236}">
              <a16:creationId xmlns:a16="http://schemas.microsoft.com/office/drawing/2014/main" id="{CF6E0D97-F312-49A1-92FA-F38A0F6BE9EE}"/>
            </a:ext>
          </a:extLst>
        </xdr:cNvPr>
        <xdr:cNvSpPr>
          <a:spLocks noChangeArrowheads="1"/>
        </xdr:cNvSpPr>
      </xdr:nvSpPr>
      <xdr:spPr bwMode="auto">
        <a:xfrm>
          <a:off x="4133850" y="3562350"/>
          <a:ext cx="200025" cy="476250"/>
        </a:xfrm>
        <a:prstGeom prst="ellipse">
          <a:avLst/>
        </a:prstGeom>
        <a:noFill/>
        <a:ln w="12700">
          <a:solidFill>
            <a:srgbClr val="000000"/>
          </a:solidFill>
          <a:round/>
          <a:headEnd/>
          <a:tailEnd/>
        </a:ln>
      </xdr:spPr>
    </xdr:sp>
    <xdr:clientData/>
  </xdr:twoCellAnchor>
  <xdr:twoCellAnchor>
    <xdr:from>
      <xdr:col>9</xdr:col>
      <xdr:colOff>28575</xdr:colOff>
      <xdr:row>22</xdr:row>
      <xdr:rowOff>0</xdr:rowOff>
    </xdr:from>
    <xdr:to>
      <xdr:col>9</xdr:col>
      <xdr:colOff>228600</xdr:colOff>
      <xdr:row>23</xdr:row>
      <xdr:rowOff>228600</xdr:rowOff>
    </xdr:to>
    <xdr:sp macro="" textlink="">
      <xdr:nvSpPr>
        <xdr:cNvPr id="25" name="Oval 56">
          <a:extLst>
            <a:ext uri="{FF2B5EF4-FFF2-40B4-BE49-F238E27FC236}">
              <a16:creationId xmlns:a16="http://schemas.microsoft.com/office/drawing/2014/main" id="{3F2088B8-6EE5-40B3-A0C2-8449CD453D92}"/>
            </a:ext>
          </a:extLst>
        </xdr:cNvPr>
        <xdr:cNvSpPr>
          <a:spLocks noChangeArrowheads="1"/>
        </xdr:cNvSpPr>
      </xdr:nvSpPr>
      <xdr:spPr bwMode="auto">
        <a:xfrm>
          <a:off x="4133850" y="4048125"/>
          <a:ext cx="200025" cy="476250"/>
        </a:xfrm>
        <a:prstGeom prst="ellipse">
          <a:avLst/>
        </a:prstGeom>
        <a:noFill/>
        <a:ln w="12700">
          <a:solidFill>
            <a:srgbClr val="000000"/>
          </a:solidFill>
          <a:round/>
          <a:headEnd/>
          <a:tailEnd/>
        </a:ln>
      </xdr:spPr>
    </xdr:sp>
    <xdr:clientData/>
  </xdr:twoCellAnchor>
  <xdr:twoCellAnchor>
    <xdr:from>
      <xdr:col>9</xdr:col>
      <xdr:colOff>28575</xdr:colOff>
      <xdr:row>24</xdr:row>
      <xdr:rowOff>19050</xdr:rowOff>
    </xdr:from>
    <xdr:to>
      <xdr:col>9</xdr:col>
      <xdr:colOff>228600</xdr:colOff>
      <xdr:row>26</xdr:row>
      <xdr:rowOff>0</xdr:rowOff>
    </xdr:to>
    <xdr:sp macro="" textlink="">
      <xdr:nvSpPr>
        <xdr:cNvPr id="26" name="Oval 59">
          <a:extLst>
            <a:ext uri="{FF2B5EF4-FFF2-40B4-BE49-F238E27FC236}">
              <a16:creationId xmlns:a16="http://schemas.microsoft.com/office/drawing/2014/main" id="{39412271-C679-401E-9C39-EC4DC10EAE87}"/>
            </a:ext>
          </a:extLst>
        </xdr:cNvPr>
        <xdr:cNvSpPr>
          <a:spLocks noChangeArrowheads="1"/>
        </xdr:cNvSpPr>
      </xdr:nvSpPr>
      <xdr:spPr bwMode="auto">
        <a:xfrm>
          <a:off x="4133850" y="4562475"/>
          <a:ext cx="200025" cy="476250"/>
        </a:xfrm>
        <a:prstGeom prst="ellipse">
          <a:avLst/>
        </a:prstGeom>
        <a:noFill/>
        <a:ln w="12700">
          <a:solidFill>
            <a:srgbClr val="000000"/>
          </a:solidFill>
          <a:round/>
          <a:headEnd/>
          <a:tailEnd/>
        </a:ln>
      </xdr:spPr>
    </xdr:sp>
    <xdr:clientData/>
  </xdr:twoCellAnchor>
  <xdr:twoCellAnchor>
    <xdr:from>
      <xdr:col>9</xdr:col>
      <xdr:colOff>19050</xdr:colOff>
      <xdr:row>26</xdr:row>
      <xdr:rowOff>9525</xdr:rowOff>
    </xdr:from>
    <xdr:to>
      <xdr:col>9</xdr:col>
      <xdr:colOff>219075</xdr:colOff>
      <xdr:row>27</xdr:row>
      <xdr:rowOff>238125</xdr:rowOff>
    </xdr:to>
    <xdr:sp macro="" textlink="">
      <xdr:nvSpPr>
        <xdr:cNvPr id="27" name="Oval 62">
          <a:extLst>
            <a:ext uri="{FF2B5EF4-FFF2-40B4-BE49-F238E27FC236}">
              <a16:creationId xmlns:a16="http://schemas.microsoft.com/office/drawing/2014/main" id="{B8C208C5-989B-4DB9-AD46-8ED478FC0A0F}"/>
            </a:ext>
          </a:extLst>
        </xdr:cNvPr>
        <xdr:cNvSpPr>
          <a:spLocks noChangeArrowheads="1"/>
        </xdr:cNvSpPr>
      </xdr:nvSpPr>
      <xdr:spPr bwMode="auto">
        <a:xfrm>
          <a:off x="4124325" y="5048250"/>
          <a:ext cx="200025" cy="476250"/>
        </a:xfrm>
        <a:prstGeom prst="ellipse">
          <a:avLst/>
        </a:prstGeom>
        <a:noFill/>
        <a:ln w="12700">
          <a:solidFill>
            <a:srgbClr val="000000"/>
          </a:solidFill>
          <a:round/>
          <a:headEnd/>
          <a:tailEnd/>
        </a:ln>
      </xdr:spPr>
    </xdr:sp>
    <xdr:clientData/>
  </xdr:twoCellAnchor>
  <xdr:twoCellAnchor>
    <xdr:from>
      <xdr:col>9</xdr:col>
      <xdr:colOff>38100</xdr:colOff>
      <xdr:row>28</xdr:row>
      <xdr:rowOff>0</xdr:rowOff>
    </xdr:from>
    <xdr:to>
      <xdr:col>9</xdr:col>
      <xdr:colOff>238125</xdr:colOff>
      <xdr:row>29</xdr:row>
      <xdr:rowOff>228600</xdr:rowOff>
    </xdr:to>
    <xdr:sp macro="" textlink="">
      <xdr:nvSpPr>
        <xdr:cNvPr id="28" name="Oval 65">
          <a:extLst>
            <a:ext uri="{FF2B5EF4-FFF2-40B4-BE49-F238E27FC236}">
              <a16:creationId xmlns:a16="http://schemas.microsoft.com/office/drawing/2014/main" id="{C3BEBC08-5B35-4D83-92CC-FA48F7761789}"/>
            </a:ext>
          </a:extLst>
        </xdr:cNvPr>
        <xdr:cNvSpPr>
          <a:spLocks noChangeArrowheads="1"/>
        </xdr:cNvSpPr>
      </xdr:nvSpPr>
      <xdr:spPr bwMode="auto">
        <a:xfrm>
          <a:off x="4143375" y="5534025"/>
          <a:ext cx="200025" cy="476250"/>
        </a:xfrm>
        <a:prstGeom prst="ellipse">
          <a:avLst/>
        </a:prstGeom>
        <a:noFill/>
        <a:ln w="12700">
          <a:solidFill>
            <a:srgbClr val="000000"/>
          </a:solidFill>
          <a:round/>
          <a:headEnd/>
          <a:tailEnd/>
        </a:ln>
      </xdr:spPr>
    </xdr:sp>
    <xdr:clientData/>
  </xdr:twoCellAnchor>
  <xdr:twoCellAnchor>
    <xdr:from>
      <xdr:col>9</xdr:col>
      <xdr:colOff>28575</xdr:colOff>
      <xdr:row>30</xdr:row>
      <xdr:rowOff>19050</xdr:rowOff>
    </xdr:from>
    <xdr:to>
      <xdr:col>9</xdr:col>
      <xdr:colOff>228600</xdr:colOff>
      <xdr:row>32</xdr:row>
      <xdr:rowOff>0</xdr:rowOff>
    </xdr:to>
    <xdr:sp macro="" textlink="">
      <xdr:nvSpPr>
        <xdr:cNvPr id="29" name="Oval 68">
          <a:extLst>
            <a:ext uri="{FF2B5EF4-FFF2-40B4-BE49-F238E27FC236}">
              <a16:creationId xmlns:a16="http://schemas.microsoft.com/office/drawing/2014/main" id="{3146BD8F-8CE8-4BB9-96A0-7C9B659ECBAA}"/>
            </a:ext>
          </a:extLst>
        </xdr:cNvPr>
        <xdr:cNvSpPr>
          <a:spLocks noChangeArrowheads="1"/>
        </xdr:cNvSpPr>
      </xdr:nvSpPr>
      <xdr:spPr bwMode="auto">
        <a:xfrm>
          <a:off x="4133850" y="6048375"/>
          <a:ext cx="200025" cy="476250"/>
        </a:xfrm>
        <a:prstGeom prst="ellipse">
          <a:avLst/>
        </a:prstGeom>
        <a:noFill/>
        <a:ln w="12700">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0" name="Line 2">
          <a:extLst>
            <a:ext uri="{FF2B5EF4-FFF2-40B4-BE49-F238E27FC236}">
              <a16:creationId xmlns:a16="http://schemas.microsoft.com/office/drawing/2014/main" id="{363E1331-5F11-45CB-928B-88D085EDB27D}"/>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1" name="Line 2">
          <a:extLst>
            <a:ext uri="{FF2B5EF4-FFF2-40B4-BE49-F238E27FC236}">
              <a16:creationId xmlns:a16="http://schemas.microsoft.com/office/drawing/2014/main" id="{FCEFFD62-C471-479F-B822-9F21EFC3B64C}"/>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2</xdr:col>
      <xdr:colOff>161925</xdr:colOff>
      <xdr:row>2</xdr:row>
      <xdr:rowOff>0</xdr:rowOff>
    </xdr:to>
    <xdr:sp macro="" textlink="">
      <xdr:nvSpPr>
        <xdr:cNvPr id="32" name="Line 2">
          <a:extLst>
            <a:ext uri="{FF2B5EF4-FFF2-40B4-BE49-F238E27FC236}">
              <a16:creationId xmlns:a16="http://schemas.microsoft.com/office/drawing/2014/main" id="{C5AD1C7D-DB6D-4E73-BB0B-CF839308834C}"/>
            </a:ext>
          </a:extLst>
        </xdr:cNvPr>
        <xdr:cNvSpPr>
          <a:spLocks noChangeShapeType="1"/>
        </xdr:cNvSpPr>
      </xdr:nvSpPr>
      <xdr:spPr bwMode="auto">
        <a:xfrm>
          <a:off x="9525" y="342900"/>
          <a:ext cx="685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17"/>
  <sheetViews>
    <sheetView workbookViewId="0"/>
  </sheetViews>
  <sheetFormatPr defaultColWidth="13.375" defaultRowHeight="22.9" customHeight="1"/>
  <cols>
    <col min="1" max="2" width="35.5" customWidth="1"/>
    <col min="3" max="3" width="39.25" bestFit="1" customWidth="1"/>
    <col min="4" max="4" width="17.125" customWidth="1"/>
    <col min="5" max="5" width="17.375" customWidth="1"/>
    <col min="6" max="6" width="36" customWidth="1"/>
    <col min="7" max="12" width="8.5" customWidth="1"/>
    <col min="13" max="14" width="12.625" bestFit="1" customWidth="1"/>
    <col min="15" max="16" width="8.5" customWidth="1"/>
    <col min="17" max="17" width="15" bestFit="1" customWidth="1"/>
    <col min="18" max="19" width="10.5" customWidth="1"/>
    <col min="20" max="20" width="9.75" customWidth="1"/>
    <col min="21" max="21" width="16.25" customWidth="1"/>
    <col min="22" max="22" width="22.5" bestFit="1" customWidth="1"/>
    <col min="23" max="23" width="16.25" customWidth="1"/>
    <col min="31" max="31" width="25" customWidth="1"/>
    <col min="32" max="32" width="7.125" bestFit="1" customWidth="1"/>
    <col min="33" max="33" width="25" customWidth="1"/>
    <col min="34" max="34" width="7.125" bestFit="1" customWidth="1"/>
    <col min="35" max="35" width="24.875" customWidth="1"/>
    <col min="36" max="36" width="7.125" bestFit="1" customWidth="1"/>
    <col min="37" max="37" width="25" customWidth="1"/>
    <col min="38" max="38" width="8.125" bestFit="1" customWidth="1"/>
    <col min="39" max="39" width="25" customWidth="1"/>
    <col min="40" max="40" width="8.125" bestFit="1" customWidth="1"/>
    <col min="42" max="42" width="51.75" customWidth="1"/>
    <col min="44" max="44" width="16.125" customWidth="1"/>
    <col min="45" max="45" width="20.625" customWidth="1"/>
  </cols>
  <sheetData>
    <row r="1" spans="1:47" s="304" customFormat="1" ht="64.900000000000006" customHeight="1">
      <c r="A1" s="207" t="s">
        <v>280</v>
      </c>
      <c r="B1" s="207" t="s">
        <v>503</v>
      </c>
      <c r="C1" s="207" t="s">
        <v>281</v>
      </c>
      <c r="D1" s="207" t="s">
        <v>450</v>
      </c>
      <c r="E1" s="207" t="s">
        <v>309</v>
      </c>
      <c r="F1" s="207" t="s">
        <v>302</v>
      </c>
      <c r="G1" s="394" t="s">
        <v>472</v>
      </c>
      <c r="H1" s="394" t="s">
        <v>473</v>
      </c>
      <c r="I1" s="394"/>
      <c r="J1" s="208" t="s">
        <v>295</v>
      </c>
      <c r="K1" s="209" t="s">
        <v>293</v>
      </c>
      <c r="L1" s="209" t="s">
        <v>291</v>
      </c>
      <c r="M1" s="210" t="s">
        <v>375</v>
      </c>
      <c r="N1" s="210" t="s">
        <v>376</v>
      </c>
      <c r="O1" s="211" t="s">
        <v>292</v>
      </c>
      <c r="P1" s="211" t="s">
        <v>294</v>
      </c>
      <c r="Q1" s="212" t="s">
        <v>282</v>
      </c>
      <c r="R1" s="212" t="s">
        <v>283</v>
      </c>
      <c r="S1" s="302" t="s">
        <v>284</v>
      </c>
      <c r="T1" s="303" t="s">
        <v>229</v>
      </c>
      <c r="U1" s="303" t="s">
        <v>395</v>
      </c>
      <c r="V1" s="305" t="s">
        <v>397</v>
      </c>
      <c r="W1" s="305" t="s">
        <v>396</v>
      </c>
      <c r="X1" s="306" t="s">
        <v>285</v>
      </c>
      <c r="Y1" s="306" t="s">
        <v>298</v>
      </c>
      <c r="Z1" s="306" t="s">
        <v>296</v>
      </c>
      <c r="AA1" s="306" t="s">
        <v>297</v>
      </c>
      <c r="AB1" s="306" t="s">
        <v>303</v>
      </c>
      <c r="AC1" s="306" t="s">
        <v>299</v>
      </c>
      <c r="AD1" s="306" t="s">
        <v>279</v>
      </c>
      <c r="AE1" s="305" t="s">
        <v>377</v>
      </c>
      <c r="AF1" s="306" t="s">
        <v>378</v>
      </c>
      <c r="AG1" s="305" t="s">
        <v>379</v>
      </c>
      <c r="AH1" s="306" t="s">
        <v>380</v>
      </c>
      <c r="AI1" s="305" t="s">
        <v>381</v>
      </c>
      <c r="AJ1" s="306" t="s">
        <v>382</v>
      </c>
      <c r="AK1" s="305" t="s">
        <v>384</v>
      </c>
      <c r="AL1" s="306" t="s">
        <v>383</v>
      </c>
      <c r="AM1" s="305" t="s">
        <v>385</v>
      </c>
      <c r="AN1" s="306" t="s">
        <v>386</v>
      </c>
      <c r="AO1" s="306" t="s">
        <v>286</v>
      </c>
      <c r="AP1" s="306" t="s">
        <v>287</v>
      </c>
      <c r="AQ1" s="306" t="s">
        <v>288</v>
      </c>
      <c r="AR1" s="306" t="s">
        <v>289</v>
      </c>
      <c r="AS1" s="306" t="s">
        <v>290</v>
      </c>
      <c r="AT1" s="205"/>
      <c r="AU1" s="206"/>
    </row>
    <row r="2" spans="1:47" s="11" customFormat="1" ht="22.9" customHeight="1">
      <c r="A2" s="399">
        <f>'1.【参加申込入力シート】'!$D$11</f>
        <v>0</v>
      </c>
      <c r="B2" s="400">
        <f>'1.【参加申込入力シート】'!$K$11</f>
        <v>0</v>
      </c>
      <c r="C2" s="401" t="str">
        <f>【更新用】イベント基本情報!$B$3</f>
        <v>第27回全九州カラーガード・パーカッションコンテスト</v>
      </c>
      <c r="D2" s="401" t="str">
        <f>【更新用】イベント基本情報!$B$4</f>
        <v>【ソロ部門】</v>
      </c>
      <c r="E2" s="401"/>
      <c r="F2" s="401"/>
      <c r="G2" s="11">
        <f>'1.【参加申込入力シート】'!D28</f>
        <v>0</v>
      </c>
      <c r="H2" s="11">
        <f>'1.【参加申込入力シート】'!D29</f>
        <v>0</v>
      </c>
      <c r="J2" s="11">
        <f>'1.【参加申込入力シート】'!D34</f>
        <v>0</v>
      </c>
      <c r="K2" s="11" t="str">
        <f>'1.【参加申込入力シート】'!D35</f>
        <v>0</v>
      </c>
      <c r="L2" s="11">
        <f>'1.【参加申込入力シート】'!D30</f>
        <v>0</v>
      </c>
      <c r="M2" s="11">
        <f>'1.【参加申込入力シート】'!D41</f>
        <v>0</v>
      </c>
      <c r="N2" s="11">
        <f>'1.【参加申込入力シート】'!D42</f>
        <v>0</v>
      </c>
      <c r="O2" s="11">
        <f>'1.【参加申込入力シート】'!D36</f>
        <v>0</v>
      </c>
      <c r="P2" s="213" t="str">
        <f>'1.【参加申込入力シート】'!D37</f>
        <v>0 円</v>
      </c>
      <c r="Q2" s="11" t="str">
        <f>'1.【参加申込入力シート】'!D38</f>
        <v>0 円</v>
      </c>
      <c r="T2" s="401"/>
      <c r="U2" s="401" t="str">
        <f>IF(COUNTIF('1.【参加申込入力シート】'!D62,"※*"),"",'1.【参加申込入力シート】'!D62)</f>
        <v/>
      </c>
      <c r="V2" s="401" t="str">
        <f>IF(COUNTIF('1.【参加申込入力シート】'!D64,"※*"),"",'1.【参加申込入力シート】'!D64)</f>
        <v/>
      </c>
      <c r="W2" s="401" t="str">
        <f>IF(COUNTIF('1.【参加申込入力シート】'!D66,"※*"),"",'1.【参加申込入力シート】'!D66)</f>
        <v/>
      </c>
      <c r="AE2" s="401" t="str">
        <f>IF(COUNTIF('1.【参加申込入力シート】'!D52,"※*"),"",'1.【参加申込入力シート】'!D52)</f>
        <v/>
      </c>
      <c r="AF2" s="11" t="str">
        <f>IF('1.【参加申込入力シート】'!H52="","",'1.【参加申込入力シート】'!H52)</f>
        <v/>
      </c>
      <c r="AG2" s="401" t="str">
        <f>IF(COUNTIF('1.【参加申込入力シート】'!D53,"※*"),"",'1.【参加申込入力シート】'!D53)</f>
        <v/>
      </c>
      <c r="AH2" s="11" t="str">
        <f>IF('1.【参加申込入力シート】'!H53="","",'1.【参加申込入力シート】'!H53)</f>
        <v/>
      </c>
      <c r="AI2" s="401" t="str">
        <f>IF(COUNTIF('1.【参加申込入力シート】'!D54,"※*"),"",'1.【参加申込入力シート】'!D54)</f>
        <v/>
      </c>
      <c r="AJ2" s="11" t="str">
        <f>IF('1.【参加申込入力シート】'!H54="","",'1.【参加申込入力シート】'!H54)</f>
        <v/>
      </c>
      <c r="AK2" s="401" t="str">
        <f>IF(COUNTIF('1.【参加申込入力シート】'!D55,"※*"),"",'1.【参加申込入力シート】'!D55)</f>
        <v/>
      </c>
      <c r="AL2" s="11" t="str">
        <f>IF('1.【参加申込入力シート】'!H55="","",'1.【参加申込入力シート】'!H55)</f>
        <v/>
      </c>
      <c r="AM2" s="401" t="str">
        <f>IF(COUNTIF('1.【参加申込入力シート】'!D56,"※*"),"",'1.【参加申込入力シート】'!D56)</f>
        <v/>
      </c>
      <c r="AN2" s="11" t="str">
        <f>IF('1.【参加申込入力シート】'!H56="","",'1.【参加申込入力シート】'!H56)</f>
        <v/>
      </c>
      <c r="AO2" s="11" t="str">
        <f>'1.【参加申込入力シート】'!M15</f>
        <v>-</v>
      </c>
      <c r="AP2" s="401">
        <f>'1.【参加申込入力シート】'!D16</f>
        <v>0</v>
      </c>
      <c r="AQ2" s="401">
        <f>'1.【参加申込入力シート】'!D20</f>
        <v>0</v>
      </c>
      <c r="AR2" s="11" t="str">
        <f>'1.【参加申込入力シート】'!M24</f>
        <v>--</v>
      </c>
      <c r="AS2" s="401">
        <f>'1.【参加申込入力シート】'!D19</f>
        <v>0</v>
      </c>
    </row>
    <row r="3" spans="1:47" ht="22.9" customHeight="1">
      <c r="A3" s="11"/>
      <c r="B3" s="11"/>
      <c r="C3" s="11"/>
      <c r="D3" s="11"/>
      <c r="E3" s="11"/>
    </row>
    <row r="7" spans="1:47" ht="22.9" customHeight="1">
      <c r="A7" s="207" t="s">
        <v>504</v>
      </c>
      <c r="B7" s="207" t="s">
        <v>505</v>
      </c>
      <c r="C7" s="207" t="s">
        <v>506</v>
      </c>
      <c r="D7" s="207" t="s">
        <v>450</v>
      </c>
      <c r="E7" s="207" t="s">
        <v>309</v>
      </c>
      <c r="F7" s="306" t="s">
        <v>507</v>
      </c>
    </row>
    <row r="8" spans="1:47" ht="22.9" customHeight="1">
      <c r="A8" t="str">
        <f>'3.【出場メンバー確認リスト】'!$C6</f>
        <v/>
      </c>
      <c r="B8" t="str">
        <f>'3.【出場メンバー確認リスト】'!$B6</f>
        <v/>
      </c>
      <c r="C8" t="str">
        <f>'3.【出場メンバー確認リスト】'!$D6&amp;IF('3.【出場メンバー確認リスト】'!$D6="","","・")&amp;'3.【出場メンバー確認リスト】'!$E6</f>
        <v/>
      </c>
      <c r="D8" t="str">
        <f>'3.【出場メンバー確認リスト】'!$F6</f>
        <v/>
      </c>
      <c r="E8" t="str">
        <f>'3.【出場メンバー確認リスト】'!$G6</f>
        <v/>
      </c>
      <c r="F8" s="11" t="str">
        <f>IF('3.【出場メンバー確認リスト】'!$H6=0,"",'3.【出場メンバー確認リスト】'!$H6)</f>
        <v/>
      </c>
    </row>
    <row r="9" spans="1:47" ht="22.9" customHeight="1">
      <c r="A9" t="str">
        <f>'3.【出場メンバー確認リスト】'!$C7</f>
        <v/>
      </c>
      <c r="B9" t="str">
        <f>'3.【出場メンバー確認リスト】'!$B7</f>
        <v/>
      </c>
      <c r="C9" t="str">
        <f>'3.【出場メンバー確認リスト】'!$D7&amp;IF('3.【出場メンバー確認リスト】'!$D7="","","・")&amp;'3.【出場メンバー確認リスト】'!$E7</f>
        <v/>
      </c>
      <c r="D9" t="str">
        <f>'3.【出場メンバー確認リスト】'!$F7</f>
        <v/>
      </c>
      <c r="E9" t="str">
        <f>'3.【出場メンバー確認リスト】'!$G7</f>
        <v/>
      </c>
      <c r="F9" s="11" t="str">
        <f>IF('3.【出場メンバー確認リスト】'!$H7=0,"",'3.【出場メンバー確認リスト】'!$H7)</f>
        <v/>
      </c>
    </row>
    <row r="10" spans="1:47" ht="22.9" customHeight="1">
      <c r="A10" t="str">
        <f>'3.【出場メンバー確認リスト】'!$C8</f>
        <v/>
      </c>
      <c r="B10" t="str">
        <f>'3.【出場メンバー確認リスト】'!$B8</f>
        <v/>
      </c>
      <c r="C10" t="str">
        <f>'3.【出場メンバー確認リスト】'!$D8&amp;IF('3.【出場メンバー確認リスト】'!$D8="","","・")&amp;'3.【出場メンバー確認リスト】'!$E8</f>
        <v/>
      </c>
      <c r="D10" t="str">
        <f>'3.【出場メンバー確認リスト】'!$F8</f>
        <v/>
      </c>
      <c r="E10" t="str">
        <f>'3.【出場メンバー確認リスト】'!$G8</f>
        <v/>
      </c>
      <c r="F10" s="11" t="str">
        <f>IF('3.【出場メンバー確認リスト】'!$H8=0,"",'3.【出場メンバー確認リスト】'!$H8)</f>
        <v/>
      </c>
    </row>
    <row r="11" spans="1:47" ht="22.9" customHeight="1">
      <c r="A11" t="str">
        <f>'3.【出場メンバー確認リスト】'!$C9</f>
        <v/>
      </c>
      <c r="B11" t="str">
        <f>'3.【出場メンバー確認リスト】'!$B9</f>
        <v/>
      </c>
      <c r="C11" t="str">
        <f>'3.【出場メンバー確認リスト】'!$D9&amp;IF('3.【出場メンバー確認リスト】'!$D9="","","・")&amp;'3.【出場メンバー確認リスト】'!$E9</f>
        <v/>
      </c>
      <c r="D11" t="str">
        <f>'3.【出場メンバー確認リスト】'!$F9</f>
        <v/>
      </c>
      <c r="E11" t="str">
        <f>'3.【出場メンバー確認リスト】'!$G9</f>
        <v/>
      </c>
      <c r="F11" s="11" t="str">
        <f>IF('3.【出場メンバー確認リスト】'!$H9=0,"",'3.【出場メンバー確認リスト】'!$H9)</f>
        <v/>
      </c>
    </row>
    <row r="12" spans="1:47" ht="22.9" customHeight="1">
      <c r="A12" t="str">
        <f>'3.【出場メンバー確認リスト】'!$C10</f>
        <v/>
      </c>
      <c r="B12" t="str">
        <f>'3.【出場メンバー確認リスト】'!$B10</f>
        <v/>
      </c>
      <c r="C12" t="str">
        <f>'3.【出場メンバー確認リスト】'!$D10&amp;IF('3.【出場メンバー確認リスト】'!$D10="","","・")&amp;'3.【出場メンバー確認リスト】'!$E10</f>
        <v/>
      </c>
      <c r="D12" t="str">
        <f>'3.【出場メンバー確認リスト】'!$F10</f>
        <v/>
      </c>
      <c r="E12" t="str">
        <f>'3.【出場メンバー確認リスト】'!$G10</f>
        <v/>
      </c>
      <c r="F12" s="11" t="str">
        <f>IF('3.【出場メンバー確認リスト】'!$H10=0,"",'3.【出場メンバー確認リスト】'!$H10)</f>
        <v/>
      </c>
    </row>
    <row r="13" spans="1:47" ht="22.9" customHeight="1">
      <c r="A13" t="str">
        <f>'3.【出場メンバー確認リスト】'!$C11</f>
        <v/>
      </c>
      <c r="B13" t="str">
        <f>'3.【出場メンバー確認リスト】'!$B11</f>
        <v/>
      </c>
      <c r="C13" t="str">
        <f>'3.【出場メンバー確認リスト】'!$D11&amp;IF('3.【出場メンバー確認リスト】'!$D11="","","・")&amp;'3.【出場メンバー確認リスト】'!$E11</f>
        <v/>
      </c>
      <c r="D13" t="str">
        <f>'3.【出場メンバー確認リスト】'!$F11</f>
        <v/>
      </c>
      <c r="E13" t="str">
        <f>'3.【出場メンバー確認リスト】'!$G11</f>
        <v/>
      </c>
      <c r="F13" s="11" t="str">
        <f>IF('3.【出場メンバー確認リスト】'!$H11=0,"",'3.【出場メンバー確認リスト】'!$H11)</f>
        <v/>
      </c>
    </row>
    <row r="14" spans="1:47" ht="22.9" customHeight="1">
      <c r="A14" t="str">
        <f>'3.【出場メンバー確認リスト】'!$C12</f>
        <v/>
      </c>
      <c r="B14" t="str">
        <f>'3.【出場メンバー確認リスト】'!$B12</f>
        <v/>
      </c>
      <c r="C14" t="str">
        <f>'3.【出場メンバー確認リスト】'!$D12&amp;IF('3.【出場メンバー確認リスト】'!$D12="","","・")&amp;'3.【出場メンバー確認リスト】'!$E12</f>
        <v/>
      </c>
      <c r="D14" t="str">
        <f>'3.【出場メンバー確認リスト】'!$F12</f>
        <v/>
      </c>
      <c r="E14" t="str">
        <f>'3.【出場メンバー確認リスト】'!$G12</f>
        <v/>
      </c>
      <c r="F14" s="11" t="str">
        <f>IF('3.【出場メンバー確認リスト】'!$H12=0,"",'3.【出場メンバー確認リスト】'!$H12)</f>
        <v/>
      </c>
    </row>
    <row r="15" spans="1:47" ht="22.9" customHeight="1">
      <c r="A15" t="str">
        <f>'3.【出場メンバー確認リスト】'!$C13</f>
        <v/>
      </c>
      <c r="B15" t="str">
        <f>'3.【出場メンバー確認リスト】'!$B13</f>
        <v/>
      </c>
      <c r="C15" t="str">
        <f>'3.【出場メンバー確認リスト】'!$D13&amp;IF('3.【出場メンバー確認リスト】'!$D13="","","・")&amp;'3.【出場メンバー確認リスト】'!$E13</f>
        <v/>
      </c>
      <c r="D15" t="str">
        <f>'3.【出場メンバー確認リスト】'!$F13</f>
        <v/>
      </c>
      <c r="E15" t="str">
        <f>'3.【出場メンバー確認リスト】'!$G13</f>
        <v/>
      </c>
      <c r="F15" s="11" t="str">
        <f>IF('3.【出場メンバー確認リスト】'!$H13=0,"",'3.【出場メンバー確認リスト】'!$H13)</f>
        <v/>
      </c>
    </row>
    <row r="16" spans="1:47" ht="22.9" customHeight="1">
      <c r="A16" t="str">
        <f>'3.【出場メンバー確認リスト】'!$C14</f>
        <v/>
      </c>
      <c r="B16" t="str">
        <f>'3.【出場メンバー確認リスト】'!$B14</f>
        <v/>
      </c>
      <c r="C16" t="str">
        <f>'3.【出場メンバー確認リスト】'!$D14&amp;IF('3.【出場メンバー確認リスト】'!$D14="","","・")&amp;'3.【出場メンバー確認リスト】'!$E14</f>
        <v/>
      </c>
      <c r="D16" t="str">
        <f>'3.【出場メンバー確認リスト】'!$F14</f>
        <v/>
      </c>
      <c r="E16" t="str">
        <f>'3.【出場メンバー確認リスト】'!$G14</f>
        <v/>
      </c>
      <c r="F16" s="11" t="str">
        <f>IF('3.【出場メンバー確認リスト】'!$H14=0,"",'3.【出場メンバー確認リスト】'!$H14)</f>
        <v/>
      </c>
    </row>
    <row r="17" spans="1:6" ht="22.9" customHeight="1">
      <c r="A17" t="str">
        <f>'3.【出場メンバー確認リスト】'!$C15</f>
        <v/>
      </c>
      <c r="B17" t="str">
        <f>'3.【出場メンバー確認リスト】'!$B15</f>
        <v/>
      </c>
      <c r="C17" t="str">
        <f>'3.【出場メンバー確認リスト】'!$D15&amp;IF('3.【出場メンバー確認リスト】'!$D15="","","・")&amp;'3.【出場メンバー確認リスト】'!$E15</f>
        <v/>
      </c>
      <c r="D17" t="str">
        <f>'3.【出場メンバー確認リスト】'!$F15</f>
        <v/>
      </c>
      <c r="E17" t="str">
        <f>'3.【出場メンバー確認リスト】'!$G15</f>
        <v/>
      </c>
      <c r="F17" s="11" t="str">
        <f>IF('3.【出場メンバー確認リスト】'!$H15=0,"",'3.【出場メンバー確認リスト】'!$H15)</f>
        <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F33"/>
  <sheetViews>
    <sheetView showGridLines="0" showRowColHeaders="0" showZeros="0" view="pageBreakPreview" zoomScaleSheetLayoutView="100" workbookViewId="0">
      <selection activeCell="G1" sqref="G1"/>
    </sheetView>
  </sheetViews>
  <sheetFormatPr defaultColWidth="8.625" defaultRowHeight="13.5"/>
  <cols>
    <col min="1" max="1" width="5.5" style="119" customWidth="1"/>
    <col min="2" max="2" width="18.625" style="116" customWidth="1"/>
    <col min="3" max="3" width="5.5" style="119" customWidth="1"/>
    <col min="4" max="4" width="18.625" style="116" customWidth="1"/>
    <col min="5" max="5" width="5.5" style="119" customWidth="1"/>
    <col min="6" max="6" width="18.625" style="116" customWidth="1"/>
    <col min="7" max="16384" width="8.625" style="116"/>
  </cols>
  <sheetData>
    <row r="1" spans="1:6">
      <c r="A1" s="758" t="s">
        <v>200</v>
      </c>
      <c r="B1" s="758"/>
      <c r="C1" s="758"/>
      <c r="D1" s="758"/>
      <c r="E1" s="758"/>
      <c r="F1" s="758"/>
    </row>
    <row r="2" spans="1:6">
      <c r="A2" s="758"/>
      <c r="B2" s="758"/>
      <c r="C2" s="758"/>
      <c r="D2" s="758"/>
      <c r="E2" s="758"/>
      <c r="F2" s="758"/>
    </row>
    <row r="3" spans="1:6">
      <c r="A3" s="93"/>
      <c r="B3" s="93"/>
      <c r="C3" s="93"/>
      <c r="D3" s="93"/>
      <c r="E3" s="736"/>
      <c r="F3" s="736"/>
    </row>
    <row r="4" spans="1:6" ht="20.25" customHeight="1">
      <c r="A4" s="93"/>
      <c r="B4" s="93"/>
      <c r="C4" s="93"/>
      <c r="D4" s="93"/>
      <c r="E4" s="93"/>
      <c r="F4" s="93"/>
    </row>
    <row r="5" spans="1:6" ht="20.25" customHeight="1">
      <c r="A5" s="738"/>
      <c r="B5" s="738"/>
      <c r="C5" s="93"/>
      <c r="D5" s="93"/>
      <c r="E5" s="93"/>
      <c r="F5" s="93"/>
    </row>
    <row r="6" spans="1:6" ht="20.25" customHeight="1">
      <c r="A6" s="244" t="s">
        <v>193</v>
      </c>
      <c r="B6" s="244"/>
      <c r="C6" s="93"/>
      <c r="D6" s="93"/>
      <c r="E6" s="93"/>
      <c r="F6" s="93"/>
    </row>
    <row r="7" spans="1:6" ht="20.25" customHeight="1">
      <c r="A7" s="93"/>
      <c r="B7" s="93"/>
      <c r="C7" s="93"/>
      <c r="D7" s="93"/>
      <c r="E7" s="93"/>
      <c r="F7" s="93"/>
    </row>
    <row r="8" spans="1:6" ht="20.25" customHeight="1"/>
    <row r="9" spans="1:6" ht="20.25" customHeight="1">
      <c r="A9" s="759" t="s">
        <v>276</v>
      </c>
      <c r="B9" s="759"/>
      <c r="C9" s="759"/>
      <c r="D9" s="759"/>
      <c r="E9" s="759"/>
      <c r="F9" s="759"/>
    </row>
    <row r="10" spans="1:6" ht="20.25" customHeight="1">
      <c r="A10" s="759"/>
      <c r="B10" s="759"/>
      <c r="C10" s="759"/>
      <c r="D10" s="759"/>
      <c r="E10" s="759"/>
      <c r="F10" s="759"/>
    </row>
    <row r="11" spans="1:6" ht="20.25" customHeight="1">
      <c r="A11" s="759"/>
      <c r="B11" s="759"/>
      <c r="C11" s="759"/>
      <c r="D11" s="759"/>
      <c r="E11" s="759"/>
      <c r="F11" s="759"/>
    </row>
    <row r="12" spans="1:6" ht="20.25" customHeight="1">
      <c r="A12" s="759"/>
      <c r="B12" s="759"/>
      <c r="C12" s="759"/>
      <c r="D12" s="759"/>
      <c r="E12" s="759"/>
      <c r="F12" s="759"/>
    </row>
    <row r="13" spans="1:6" ht="20.25" customHeight="1">
      <c r="A13" s="120"/>
      <c r="B13" s="762">
        <f ca="1">TODAY()</f>
        <v>45759</v>
      </c>
      <c r="C13" s="762"/>
      <c r="D13" s="118"/>
      <c r="E13" s="120"/>
      <c r="F13" s="118"/>
    </row>
    <row r="14" spans="1:6" ht="20.25" customHeight="1">
      <c r="D14" s="760"/>
      <c r="E14" s="760"/>
    </row>
    <row r="15" spans="1:6" ht="20.25" customHeight="1">
      <c r="B15" s="121" t="s">
        <v>197</v>
      </c>
      <c r="C15" s="761">
        <f>'1.【参加申込入力シート】'!D11</f>
        <v>0</v>
      </c>
      <c r="D15" s="761"/>
      <c r="E15" s="761"/>
      <c r="F15" s="761"/>
    </row>
    <row r="16" spans="1:6" ht="20.25" customHeight="1">
      <c r="B16" s="122"/>
    </row>
    <row r="17" spans="2:6" ht="20.25" customHeight="1">
      <c r="B17" s="121" t="s">
        <v>198</v>
      </c>
      <c r="C17" s="757">
        <f>'1.【参加申込入力シート】'!D20</f>
        <v>0</v>
      </c>
      <c r="D17" s="757"/>
      <c r="E17" s="757"/>
      <c r="F17" s="121" t="s">
        <v>196</v>
      </c>
    </row>
    <row r="18" spans="2:6" ht="20.25" customHeight="1"/>
    <row r="19" spans="2:6" ht="20.25" customHeight="1"/>
    <row r="20" spans="2:6">
      <c r="B20" s="117" t="s">
        <v>95</v>
      </c>
    </row>
    <row r="28" spans="2:6" ht="24.75" customHeight="1"/>
    <row r="30" spans="2:6" ht="20.25" customHeight="1"/>
    <row r="31" spans="2:6" ht="20.25" customHeight="1"/>
    <row r="32" spans="2:6" ht="20.25" customHeight="1"/>
    <row r="33" ht="20.25" customHeight="1"/>
  </sheetData>
  <sheetProtection algorithmName="SHA-512" hashValue="f0hd7qHPX2ODqzKSBfQfk8n2McABacw122CbBTCqrgx0zwmfoeIxeDyW4l3nBou8kC0EV81CZfY4gx6dR14XOg==" saltValue="ALG0Gd4oA7vctQQQ7F9GZA==" spinCount="100000" sheet="1" objects="1" scenarios="1" selectLockedCells="1"/>
  <mergeCells count="8">
    <mergeCell ref="C17:E17"/>
    <mergeCell ref="A1:F2"/>
    <mergeCell ref="A9:F12"/>
    <mergeCell ref="D14:E14"/>
    <mergeCell ref="C15:F15"/>
    <mergeCell ref="E3:F3"/>
    <mergeCell ref="A5:B5"/>
    <mergeCell ref="B13:C13"/>
  </mergeCells>
  <phoneticPr fontId="2"/>
  <printOptions horizontalCentered="1"/>
  <pageMargins left="0.70866141732283472" right="0.70866141732283472" top="0.74803149606299213" bottom="0.74803149606299213" header="0.31496062992125984" footer="0.31496062992125984"/>
  <pageSetup paperSize="9" scale="112" orientation="portrait" r:id="rId1"/>
  <colBreaks count="1" manualBreakCount="1">
    <brk id="6" max="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U17"/>
  <sheetViews>
    <sheetView showGridLines="0" showRowColHeaders="0" showZeros="0" view="pageBreakPreview" zoomScaleSheetLayoutView="100" workbookViewId="0">
      <selection activeCell="R1" sqref="R1"/>
    </sheetView>
  </sheetViews>
  <sheetFormatPr defaultColWidth="12.75" defaultRowHeight="12"/>
  <cols>
    <col min="1" max="3" width="5.75" style="124" customWidth="1"/>
    <col min="4" max="4" width="7.125" style="124" customWidth="1"/>
    <col min="5" max="16" width="5.75" style="124" customWidth="1"/>
    <col min="17" max="17" width="6.375" style="124" customWidth="1"/>
    <col min="18" max="30" width="7.375" style="124" customWidth="1"/>
    <col min="31" max="16384" width="12.75" style="124"/>
  </cols>
  <sheetData>
    <row r="1" spans="2:21" s="123" customFormat="1" ht="48" customHeight="1">
      <c r="B1" s="763" t="str">
        <f>【更新用】イベント基本情報!B3&amp;CHAR(10)&amp;CHAR(13)&amp;【更新用】イベント基本情報!B4</f>
        <v>第27回全九州カラーガード・パーカッションコンテスト
_x000D_【ソロ部門】</v>
      </c>
      <c r="C1" s="763"/>
      <c r="D1" s="763"/>
      <c r="E1" s="763"/>
      <c r="F1" s="763"/>
      <c r="G1" s="763"/>
      <c r="H1" s="763"/>
      <c r="I1" s="763"/>
      <c r="J1" s="763"/>
      <c r="K1" s="763"/>
      <c r="L1" s="763"/>
      <c r="M1" s="763"/>
      <c r="N1" s="763"/>
      <c r="O1" s="763"/>
      <c r="P1" s="763"/>
    </row>
    <row r="2" spans="2:21" s="123" customFormat="1" ht="30" customHeight="1" thickBot="1">
      <c r="C2" s="764" t="s">
        <v>269</v>
      </c>
      <c r="D2" s="764"/>
      <c r="E2" s="764"/>
      <c r="F2" s="764"/>
      <c r="G2" s="764"/>
      <c r="H2" s="764"/>
      <c r="I2" s="764"/>
      <c r="J2" s="764"/>
      <c r="K2" s="764"/>
      <c r="L2" s="764"/>
      <c r="M2" s="764"/>
      <c r="N2" s="764"/>
      <c r="O2" s="764"/>
    </row>
    <row r="3" spans="2:21" s="25" customFormat="1" ht="34.5" customHeight="1" thickBot="1">
      <c r="B3" s="765" t="s">
        <v>30</v>
      </c>
      <c r="C3" s="766"/>
      <c r="D3" s="767">
        <f>'1.【参加申込入力シート】'!D11</f>
        <v>0</v>
      </c>
      <c r="E3" s="768"/>
      <c r="F3" s="768"/>
      <c r="G3" s="768"/>
      <c r="H3" s="768"/>
      <c r="I3" s="768"/>
      <c r="J3" s="768"/>
      <c r="K3" s="768"/>
      <c r="L3" s="768"/>
      <c r="M3" s="768"/>
      <c r="N3" s="768"/>
      <c r="O3" s="768"/>
      <c r="P3" s="769"/>
    </row>
    <row r="4" spans="2:21" ht="12.75" thickBot="1"/>
    <row r="5" spans="2:21" ht="40.5" customHeight="1">
      <c r="B5" s="770" t="s">
        <v>202</v>
      </c>
      <c r="C5" s="771"/>
      <c r="D5" s="771"/>
      <c r="E5" s="771"/>
      <c r="F5" s="771"/>
      <c r="G5" s="772" t="s">
        <v>203</v>
      </c>
      <c r="H5" s="772"/>
      <c r="I5" s="772"/>
      <c r="J5" s="772" t="s">
        <v>201</v>
      </c>
      <c r="K5" s="772"/>
      <c r="L5" s="772"/>
      <c r="M5" s="772" t="s">
        <v>204</v>
      </c>
      <c r="N5" s="772"/>
      <c r="O5" s="772"/>
      <c r="P5" s="773"/>
      <c r="Q5" s="125"/>
      <c r="R5" s="125"/>
      <c r="S5" s="125"/>
      <c r="T5" s="125"/>
      <c r="U5" s="125"/>
    </row>
    <row r="6" spans="2:21" ht="40.5" customHeight="1">
      <c r="B6" s="774" t="s">
        <v>467</v>
      </c>
      <c r="C6" s="775"/>
      <c r="D6" s="775"/>
      <c r="E6" s="775"/>
      <c r="F6" s="775"/>
      <c r="G6" s="776">
        <f>【更新用】イベント基本情報!$E$5</f>
        <v>3000</v>
      </c>
      <c r="H6" s="776"/>
      <c r="I6" s="776"/>
      <c r="J6" s="782">
        <f>'1.【参加申込入力シート】'!D28</f>
        <v>0</v>
      </c>
      <c r="K6" s="782"/>
      <c r="L6" s="782"/>
      <c r="M6" s="776">
        <f>G6*J6</f>
        <v>0</v>
      </c>
      <c r="N6" s="776"/>
      <c r="O6" s="776"/>
      <c r="P6" s="783"/>
      <c r="Q6" s="125"/>
      <c r="R6" s="125"/>
      <c r="S6" s="125"/>
      <c r="T6" s="125"/>
      <c r="U6" s="125"/>
    </row>
    <row r="7" spans="2:21" ht="40.5" customHeight="1" thickBot="1">
      <c r="B7" s="774" t="s">
        <v>468</v>
      </c>
      <c r="C7" s="775"/>
      <c r="D7" s="775"/>
      <c r="E7" s="775"/>
      <c r="F7" s="775"/>
      <c r="G7" s="776">
        <f>【更新用】イベント基本情報!$E$5</f>
        <v>3000</v>
      </c>
      <c r="H7" s="776"/>
      <c r="I7" s="776"/>
      <c r="J7" s="782">
        <f>'1.【参加申込入力シート】'!D29</f>
        <v>0</v>
      </c>
      <c r="K7" s="782"/>
      <c r="L7" s="782"/>
      <c r="M7" s="776">
        <f t="shared" ref="M7:M8" si="0">G7*J7</f>
        <v>0</v>
      </c>
      <c r="N7" s="776"/>
      <c r="O7" s="776"/>
      <c r="P7" s="783"/>
      <c r="Q7" s="126"/>
      <c r="R7" s="126"/>
      <c r="S7" s="126"/>
      <c r="T7" s="126"/>
      <c r="U7" s="125"/>
    </row>
    <row r="8" spans="2:21" ht="40.5" hidden="1" customHeight="1" thickBot="1">
      <c r="B8" s="774" t="s">
        <v>205</v>
      </c>
      <c r="C8" s="775"/>
      <c r="D8" s="775"/>
      <c r="E8" s="775"/>
      <c r="F8" s="775"/>
      <c r="G8" s="776">
        <f>【更新用】イベント基本情報!$E$6</f>
        <v>0</v>
      </c>
      <c r="H8" s="776"/>
      <c r="I8" s="776"/>
      <c r="J8" s="782">
        <f>'1.【参加申込入力シート】'!D36</f>
        <v>0</v>
      </c>
      <c r="K8" s="782"/>
      <c r="L8" s="782"/>
      <c r="M8" s="776">
        <f t="shared" si="0"/>
        <v>0</v>
      </c>
      <c r="N8" s="776"/>
      <c r="O8" s="776"/>
      <c r="P8" s="783"/>
      <c r="Q8" s="126"/>
      <c r="R8" s="126"/>
      <c r="S8" s="126"/>
      <c r="T8" s="126"/>
      <c r="U8" s="125"/>
    </row>
    <row r="9" spans="2:21" ht="40.5" customHeight="1" thickTop="1" thickBot="1">
      <c r="B9" s="779" t="s">
        <v>206</v>
      </c>
      <c r="C9" s="780"/>
      <c r="D9" s="780"/>
      <c r="E9" s="780"/>
      <c r="F9" s="780"/>
      <c r="G9" s="780"/>
      <c r="H9" s="780"/>
      <c r="I9" s="780"/>
      <c r="J9" s="780"/>
      <c r="K9" s="780"/>
      <c r="L9" s="781"/>
      <c r="M9" s="777">
        <f>SUM(M6:P8)</f>
        <v>0</v>
      </c>
      <c r="N9" s="777"/>
      <c r="O9" s="777"/>
      <c r="P9" s="778"/>
      <c r="Q9" s="126"/>
      <c r="R9" s="126"/>
      <c r="S9" s="126"/>
      <c r="T9" s="126"/>
      <c r="U9" s="125"/>
    </row>
    <row r="11" spans="2:21" s="127" customFormat="1" ht="26.25" customHeight="1">
      <c r="B11" s="784" t="s">
        <v>207</v>
      </c>
      <c r="C11" s="784"/>
      <c r="D11" s="784"/>
      <c r="E11" s="784"/>
      <c r="F11" s="784"/>
      <c r="G11" s="784"/>
      <c r="H11" s="784"/>
      <c r="I11" s="784"/>
      <c r="J11" s="784"/>
      <c r="K11" s="784"/>
      <c r="L11" s="784"/>
    </row>
    <row r="12" spans="2:21" s="127" customFormat="1" ht="26.25" customHeight="1">
      <c r="C12" s="784" t="s">
        <v>208</v>
      </c>
      <c r="D12" s="784"/>
      <c r="E12" s="784"/>
      <c r="F12" s="784"/>
      <c r="G12" s="784"/>
      <c r="H12" s="784"/>
      <c r="I12" s="784"/>
      <c r="J12" s="784"/>
      <c r="K12" s="784"/>
      <c r="L12" s="784"/>
    </row>
    <row r="13" spans="2:21" s="127" customFormat="1" ht="26.25" customHeight="1">
      <c r="C13" s="785" t="s">
        <v>88</v>
      </c>
      <c r="D13" s="785"/>
      <c r="E13" s="785"/>
      <c r="F13" s="785"/>
      <c r="G13" s="785"/>
      <c r="H13" s="785"/>
      <c r="I13" s="785"/>
      <c r="J13" s="785"/>
      <c r="K13" s="785"/>
      <c r="L13" s="785"/>
    </row>
    <row r="14" spans="2:21" s="127" customFormat="1" ht="9" customHeight="1">
      <c r="C14" s="219"/>
      <c r="D14" s="219"/>
      <c r="E14" s="219"/>
      <c r="F14" s="219"/>
      <c r="G14" s="219"/>
      <c r="H14" s="219"/>
      <c r="I14" s="219"/>
      <c r="J14" s="219"/>
      <c r="K14" s="219"/>
      <c r="L14" s="219"/>
    </row>
    <row r="15" spans="2:21" s="127" customFormat="1" ht="26.25" customHeight="1">
      <c r="C15" s="786" t="s">
        <v>210</v>
      </c>
      <c r="D15" s="786"/>
      <c r="E15" s="786"/>
      <c r="F15" s="786"/>
      <c r="G15" s="786"/>
      <c r="H15" s="786"/>
      <c r="I15" s="786"/>
      <c r="J15" s="786"/>
      <c r="K15" s="786"/>
      <c r="L15" s="786"/>
    </row>
    <row r="16" spans="2:21" s="127" customFormat="1" ht="26.25" customHeight="1">
      <c r="C16" s="784" t="s">
        <v>211</v>
      </c>
      <c r="D16" s="784"/>
      <c r="E16" s="784"/>
      <c r="F16" s="784"/>
      <c r="G16" s="784"/>
      <c r="H16" s="784"/>
      <c r="I16" s="784"/>
      <c r="J16" s="784"/>
      <c r="K16" s="784"/>
      <c r="L16" s="784"/>
    </row>
    <row r="17" spans="3:12" s="127" customFormat="1" ht="26.25" customHeight="1">
      <c r="C17" s="784" t="s">
        <v>212</v>
      </c>
      <c r="D17" s="784"/>
      <c r="E17" s="784"/>
      <c r="F17" s="784"/>
      <c r="G17" s="784"/>
      <c r="H17" s="784"/>
      <c r="I17" s="784"/>
      <c r="J17" s="784"/>
      <c r="K17" s="784"/>
      <c r="L17" s="784"/>
    </row>
  </sheetData>
  <sheetProtection algorithmName="SHA-512" hashValue="m6bM0EMBGaRUVPvUk+rxVo2rDw+pcSzA764NpWQBoCzzIUOUqBq53mgCmiNO3hMEiiDczv/rsOIROUE5aq48fA==" saltValue="yd6yv249bBC4bBjRSXRMCg==" spinCount="100000" sheet="1" objects="1" scenarios="1" selectLockedCells="1"/>
  <mergeCells count="28">
    <mergeCell ref="B11:L11"/>
    <mergeCell ref="C16:L16"/>
    <mergeCell ref="C17:L17"/>
    <mergeCell ref="C12:L12"/>
    <mergeCell ref="C13:L13"/>
    <mergeCell ref="C15:L15"/>
    <mergeCell ref="B6:F6"/>
    <mergeCell ref="G6:I6"/>
    <mergeCell ref="M9:P9"/>
    <mergeCell ref="B9:L9"/>
    <mergeCell ref="J6:L6"/>
    <mergeCell ref="M6:P6"/>
    <mergeCell ref="B7:F7"/>
    <mergeCell ref="G7:I7"/>
    <mergeCell ref="J7:L7"/>
    <mergeCell ref="M7:P7"/>
    <mergeCell ref="B8:F8"/>
    <mergeCell ref="G8:I8"/>
    <mergeCell ref="J8:L8"/>
    <mergeCell ref="M8:P8"/>
    <mergeCell ref="B1:P1"/>
    <mergeCell ref="C2:O2"/>
    <mergeCell ref="B3:C3"/>
    <mergeCell ref="D3:P3"/>
    <mergeCell ref="B5:F5"/>
    <mergeCell ref="G5:I5"/>
    <mergeCell ref="J5:L5"/>
    <mergeCell ref="M5:P5"/>
  </mergeCells>
  <phoneticPr fontId="2"/>
  <printOptions horizontalCentered="1"/>
  <pageMargins left="0" right="0" top="0.51181102362204722" bottom="0.51181102362204722" header="0.31496062992125984" footer="0.31496062992125984"/>
  <pageSetup paperSize="9" scale="75"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ublished="0">
    <tabColor rgb="FF92D050"/>
  </sheetPr>
  <dimension ref="A1:L31"/>
  <sheetViews>
    <sheetView showGridLines="0" showRowColHeaders="0" showZeros="0" view="pageBreakPreview" zoomScaleSheetLayoutView="100" workbookViewId="0">
      <selection activeCell="M1" sqref="M1"/>
    </sheetView>
  </sheetViews>
  <sheetFormatPr defaultColWidth="8.75" defaultRowHeight="13.5"/>
  <cols>
    <col min="1" max="16384" width="8.75" style="25"/>
  </cols>
  <sheetData>
    <row r="1" spans="1:12" ht="25.5">
      <c r="A1" s="787" t="s">
        <v>240</v>
      </c>
      <c r="B1" s="787"/>
      <c r="C1" s="787"/>
      <c r="D1" s="787"/>
      <c r="E1" s="787"/>
      <c r="F1" s="787"/>
      <c r="G1" s="787"/>
      <c r="H1" s="787"/>
      <c r="I1" s="787"/>
      <c r="J1" s="787"/>
      <c r="K1" s="787"/>
      <c r="L1" s="787"/>
    </row>
    <row r="2" spans="1:12" ht="36" customHeight="1"/>
    <row r="3" spans="1:12" ht="19.5" customHeight="1">
      <c r="A3" s="25" t="s">
        <v>391</v>
      </c>
    </row>
    <row r="4" spans="1:12" ht="19.5" customHeight="1">
      <c r="A4" s="25" t="s">
        <v>390</v>
      </c>
    </row>
    <row r="5" spans="1:12" ht="19.5" customHeight="1">
      <c r="A5" s="25" t="s">
        <v>235</v>
      </c>
    </row>
    <row r="6" spans="1:12" ht="19.5" customHeight="1">
      <c r="A6" s="25" t="s">
        <v>388</v>
      </c>
    </row>
    <row r="7" spans="1:12" s="196" customFormat="1" ht="19.5" customHeight="1">
      <c r="A7" s="196" t="s">
        <v>237</v>
      </c>
    </row>
    <row r="8" spans="1:12" s="196" customFormat="1" ht="19.5" customHeight="1">
      <c r="A8" s="196" t="s">
        <v>389</v>
      </c>
    </row>
    <row r="9" spans="1:12" s="196" customFormat="1" ht="19.5" customHeight="1">
      <c r="A9" s="196" t="s">
        <v>230</v>
      </c>
    </row>
    <row r="10" spans="1:12" s="196" customFormat="1" ht="19.5" customHeight="1">
      <c r="A10" s="196" t="s">
        <v>231</v>
      </c>
    </row>
    <row r="11" spans="1:12" s="196" customFormat="1" ht="19.5" customHeight="1"/>
    <row r="12" spans="1:12" ht="19.5" customHeight="1">
      <c r="A12" s="25" t="s">
        <v>232</v>
      </c>
    </row>
    <row r="13" spans="1:12" ht="26.25" customHeight="1">
      <c r="A13" s="198"/>
      <c r="B13" s="198"/>
      <c r="C13" s="198"/>
      <c r="D13" s="198"/>
      <c r="E13" s="198"/>
      <c r="F13" s="198"/>
      <c r="G13" s="198"/>
      <c r="H13" s="198"/>
      <c r="I13" s="198"/>
      <c r="J13" s="198"/>
      <c r="K13" s="198"/>
      <c r="L13" s="198"/>
    </row>
    <row r="14" spans="1:12" ht="26.25" customHeight="1"/>
    <row r="15" spans="1:12" ht="19.5" customHeight="1">
      <c r="A15" s="764" t="s">
        <v>233</v>
      </c>
      <c r="B15" s="764"/>
      <c r="C15" s="764"/>
      <c r="D15" s="764"/>
      <c r="E15" s="764"/>
      <c r="F15" s="764"/>
      <c r="G15" s="764"/>
      <c r="H15" s="764"/>
      <c r="I15" s="764"/>
      <c r="J15" s="764"/>
      <c r="K15" s="764"/>
    </row>
    <row r="16" spans="1:12" ht="19.5" customHeight="1"/>
    <row r="17" spans="1:12" ht="19.5" customHeight="1">
      <c r="A17" s="25" t="s">
        <v>209</v>
      </c>
    </row>
    <row r="18" spans="1:12" ht="19.5" customHeight="1">
      <c r="A18" s="25" t="str">
        <f>"理事長　　"&amp;【更新用】イベント基本情報!B17&amp;"　殿"</f>
        <v>理事長　　徳永　義昭　殿</v>
      </c>
    </row>
    <row r="19" spans="1:12" ht="19.5" customHeight="1"/>
    <row r="20" spans="1:12" ht="19.5" customHeight="1">
      <c r="A20" s="790" t="s">
        <v>393</v>
      </c>
      <c r="B20" s="790"/>
      <c r="C20" s="790"/>
      <c r="D20" s="790"/>
      <c r="E20" s="790"/>
      <c r="F20" s="790"/>
      <c r="G20" s="790"/>
      <c r="H20" s="790"/>
      <c r="I20" s="790"/>
      <c r="J20" s="790"/>
      <c r="K20" s="790"/>
      <c r="L20" s="197"/>
    </row>
    <row r="21" spans="1:12" ht="19.5" customHeight="1">
      <c r="A21" s="790" t="s">
        <v>394</v>
      </c>
      <c r="B21" s="790"/>
      <c r="C21" s="790"/>
      <c r="D21" s="790"/>
      <c r="E21" s="790"/>
      <c r="F21" s="790"/>
      <c r="G21" s="790"/>
      <c r="H21" s="790"/>
      <c r="I21" s="790"/>
      <c r="J21" s="790"/>
      <c r="K21" s="790"/>
      <c r="L21" s="197"/>
    </row>
    <row r="22" spans="1:12" ht="19.5" customHeight="1">
      <c r="A22" s="790" t="str">
        <f>'1.【参加申込入力シート】'!D64</f>
        <v>※リストから選択して下さい</v>
      </c>
      <c r="B22" s="790"/>
      <c r="C22" s="790"/>
      <c r="D22" s="790"/>
      <c r="E22" s="790"/>
      <c r="F22" s="790"/>
      <c r="G22" s="790"/>
      <c r="H22" s="790"/>
      <c r="I22" s="790"/>
      <c r="J22" s="790"/>
      <c r="K22" s="790"/>
      <c r="L22" s="790"/>
    </row>
    <row r="23" spans="1:12" ht="19.5" customHeight="1"/>
    <row r="24" spans="1:12" ht="19.5" customHeight="1">
      <c r="A24" s="790" t="s">
        <v>234</v>
      </c>
      <c r="B24" s="790"/>
      <c r="C24" s="790"/>
      <c r="D24" s="790"/>
      <c r="E24" s="790"/>
      <c r="F24" s="790"/>
      <c r="G24" s="790"/>
      <c r="H24" s="790"/>
      <c r="I24" s="790"/>
      <c r="J24" s="790"/>
      <c r="K24" s="790"/>
      <c r="L24" s="197"/>
    </row>
    <row r="25" spans="1:12" ht="19.5" customHeight="1">
      <c r="A25" s="790" t="str">
        <f>'1.【参加申込入力シート】'!D66</f>
        <v>※リストから選択して下さい</v>
      </c>
      <c r="B25" s="790"/>
      <c r="C25" s="790"/>
      <c r="D25" s="790"/>
      <c r="E25" s="790"/>
      <c r="F25" s="790"/>
      <c r="G25" s="790"/>
      <c r="H25" s="790"/>
      <c r="I25" s="790"/>
      <c r="J25" s="790"/>
      <c r="K25" s="790"/>
      <c r="L25" s="790"/>
    </row>
    <row r="26" spans="1:12" ht="19.5" customHeight="1"/>
    <row r="27" spans="1:12" ht="19.5" customHeight="1"/>
    <row r="28" spans="1:12" ht="19.5" customHeight="1">
      <c r="G28" s="789">
        <f ca="1">TODAY()</f>
        <v>45759</v>
      </c>
      <c r="H28" s="789"/>
      <c r="I28" s="789"/>
      <c r="J28" s="789"/>
    </row>
    <row r="29" spans="1:12" ht="19.5" customHeight="1"/>
    <row r="30" spans="1:12" ht="19.5" customHeight="1">
      <c r="G30" s="25" t="s">
        <v>238</v>
      </c>
      <c r="H30" s="788">
        <f>'1.【参加申込入力シート】'!D11</f>
        <v>0</v>
      </c>
      <c r="I30" s="788"/>
      <c r="J30" s="788"/>
      <c r="K30" s="788"/>
      <c r="L30" s="25" t="s">
        <v>239</v>
      </c>
    </row>
    <row r="31" spans="1:12" ht="19.5" customHeight="1"/>
  </sheetData>
  <sheetProtection algorithmName="SHA-512" hashValue="3NR+Ol5cpDMwhSGitEkuEUQQBjhF6ChFI4qnNfJb+7k1QeSce1J56rb4QovmPoYguQ2V0e9fjIw0wH5wCkHMKA==" saltValue="/D1MPzEqX6BrpjPusHR0EA==" spinCount="100000" sheet="1" objects="1" scenarios="1" selectLockedCells="1"/>
  <mergeCells count="9">
    <mergeCell ref="A1:L1"/>
    <mergeCell ref="H30:K30"/>
    <mergeCell ref="G28:J28"/>
    <mergeCell ref="A15:K15"/>
    <mergeCell ref="A24:K24"/>
    <mergeCell ref="A25:L25"/>
    <mergeCell ref="A20:K20"/>
    <mergeCell ref="A22:L22"/>
    <mergeCell ref="A21:K21"/>
  </mergeCells>
  <phoneticPr fontId="2"/>
  <pageMargins left="0.7" right="0.7" top="0.75" bottom="0.75" header="0.3" footer="0.3"/>
  <pageSetup paperSize="9" scale="8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298FB-6292-4320-A2AC-2CDEF7CA4303}">
  <sheetPr>
    <tabColor rgb="FF92D050"/>
  </sheetPr>
  <dimension ref="B1:U64"/>
  <sheetViews>
    <sheetView showGridLines="0" showZeros="0" workbookViewId="0">
      <selection activeCell="B2" sqref="B2"/>
    </sheetView>
  </sheetViews>
  <sheetFormatPr defaultColWidth="12.75" defaultRowHeight="12"/>
  <cols>
    <col min="1" max="3" width="5.75" style="70" customWidth="1"/>
    <col min="4" max="4" width="7.125" style="70" customWidth="1"/>
    <col min="5" max="16" width="5.75" style="70" customWidth="1"/>
    <col min="17" max="17" width="6.375" style="70" customWidth="1"/>
    <col min="18" max="30" width="7.375" style="70" customWidth="1"/>
    <col min="31" max="16384" width="12.75" style="70"/>
  </cols>
  <sheetData>
    <row r="1" spans="2:21" s="31" customFormat="1" ht="30" customHeight="1">
      <c r="B1" s="817" t="str">
        <f>【更新用】イベント基本情報!B3&amp;" "&amp;【更新用】イベント基本情報!B4</f>
        <v>第27回全九州カラーガード・パーカッションコンテスト 【ソロ部門】</v>
      </c>
      <c r="C1" s="817"/>
      <c r="D1" s="817"/>
      <c r="E1" s="817"/>
      <c r="F1" s="817"/>
      <c r="G1" s="817"/>
      <c r="H1" s="817"/>
      <c r="I1" s="817"/>
      <c r="J1" s="817"/>
      <c r="K1" s="817"/>
      <c r="L1" s="817"/>
      <c r="M1" s="817"/>
      <c r="N1" s="817"/>
      <c r="O1" s="817"/>
      <c r="P1" s="817"/>
    </row>
    <row r="2" spans="2:21" s="31" customFormat="1" ht="30" customHeight="1" thickBot="1">
      <c r="C2" s="818" t="s">
        <v>241</v>
      </c>
      <c r="D2" s="818"/>
      <c r="E2" s="818"/>
      <c r="F2" s="818"/>
      <c r="G2" s="818"/>
      <c r="H2" s="818"/>
      <c r="I2" s="818"/>
      <c r="J2" s="818"/>
      <c r="K2" s="818"/>
      <c r="L2" s="818"/>
      <c r="M2" s="818"/>
      <c r="N2" s="818"/>
      <c r="O2" s="818"/>
    </row>
    <row r="3" spans="2:21" customFormat="1" ht="34.5" customHeight="1" thickBot="1">
      <c r="B3" s="819" t="s">
        <v>30</v>
      </c>
      <c r="C3" s="820"/>
      <c r="D3" s="821">
        <f>'1.【参加申込入力シート】'!D11</f>
        <v>0</v>
      </c>
      <c r="E3" s="822"/>
      <c r="F3" s="822"/>
      <c r="G3" s="822"/>
      <c r="H3" s="822"/>
      <c r="I3" s="822"/>
      <c r="J3" s="822"/>
      <c r="K3" s="822"/>
      <c r="L3" s="822"/>
      <c r="M3" s="822"/>
      <c r="N3" s="822"/>
      <c r="O3" s="822"/>
      <c r="P3" s="823"/>
    </row>
    <row r="4" spans="2:21" ht="12.75" thickBot="1"/>
    <row r="5" spans="2:21" ht="27" customHeight="1">
      <c r="B5" s="802" t="s">
        <v>475</v>
      </c>
      <c r="C5" s="803"/>
      <c r="D5" s="78" t="s">
        <v>70</v>
      </c>
      <c r="E5" s="808" t="str">
        <f>IF('2.【出場者・演奏曲情報入力シート】'!C28="","",'2.【出場者・演奏曲情報入力シート】'!C28)</f>
        <v/>
      </c>
      <c r="F5" s="809"/>
      <c r="G5" s="809"/>
      <c r="H5" s="809"/>
      <c r="I5" s="809"/>
      <c r="J5" s="809"/>
      <c r="K5" s="809"/>
      <c r="L5" s="809"/>
      <c r="M5" s="809"/>
      <c r="N5" s="810" t="s">
        <v>71</v>
      </c>
      <c r="O5" s="811"/>
      <c r="P5" s="812"/>
      <c r="Q5" s="71"/>
      <c r="R5" s="71"/>
      <c r="S5" s="71"/>
      <c r="T5" s="71"/>
      <c r="U5" s="71"/>
    </row>
    <row r="6" spans="2:21" ht="27" customHeight="1">
      <c r="B6" s="804"/>
      <c r="C6" s="805"/>
      <c r="D6" s="73" t="s">
        <v>76</v>
      </c>
      <c r="E6" s="791" t="str">
        <f>IF('2.【出場者・演奏曲情報入力シート】'!D28="","",'2.【出場者・演奏曲情報入力シート】'!D28)</f>
        <v/>
      </c>
      <c r="F6" s="792"/>
      <c r="G6" s="792"/>
      <c r="H6" s="792"/>
      <c r="I6" s="792"/>
      <c r="J6" s="792"/>
      <c r="K6" s="792"/>
      <c r="L6" s="792"/>
      <c r="M6" s="792"/>
      <c r="N6" s="813" t="str">
        <f>IF('2.【出場者・演奏曲情報入力シート】'!G26="","",'2.【出場者・演奏曲情報入力シート】'!G26)</f>
        <v/>
      </c>
      <c r="O6" s="814"/>
      <c r="P6" s="815"/>
      <c r="Q6" s="74"/>
      <c r="R6" s="74"/>
      <c r="S6" s="74"/>
      <c r="T6" s="74"/>
      <c r="U6" s="71"/>
    </row>
    <row r="7" spans="2:21" ht="27" customHeight="1">
      <c r="B7" s="804"/>
      <c r="C7" s="805"/>
      <c r="D7" s="75" t="s">
        <v>72</v>
      </c>
      <c r="E7" s="76" t="s">
        <v>70</v>
      </c>
      <c r="F7" s="791" t="str">
        <f>IF('2.【出場者・演奏曲情報入力シート】'!C29="","",'2.【出場者・演奏曲情報入力シート】'!C29)</f>
        <v/>
      </c>
      <c r="G7" s="792"/>
      <c r="H7" s="792"/>
      <c r="I7" s="792"/>
      <c r="J7" s="816"/>
      <c r="K7" s="77" t="s">
        <v>75</v>
      </c>
      <c r="L7" s="791" t="str">
        <f>IF('2.【出場者・演奏曲情報入力シート】'!D29="","",'2.【出場者・演奏曲情報入力シート】'!D29)</f>
        <v/>
      </c>
      <c r="M7" s="792"/>
      <c r="N7" s="792"/>
      <c r="O7" s="792"/>
      <c r="P7" s="793"/>
      <c r="Q7" s="74"/>
      <c r="R7" s="74"/>
      <c r="S7" s="74"/>
      <c r="T7" s="74"/>
      <c r="U7" s="71"/>
    </row>
    <row r="8" spans="2:21" ht="27" customHeight="1">
      <c r="B8" s="804"/>
      <c r="C8" s="805"/>
      <c r="D8" s="73" t="s">
        <v>73</v>
      </c>
      <c r="E8" s="72" t="s">
        <v>70</v>
      </c>
      <c r="F8" s="791" t="str">
        <f>IF('2.【出場者・演奏曲情報入力シート】'!C30="","",'2.【出場者・演奏曲情報入力シート】'!C30)</f>
        <v/>
      </c>
      <c r="G8" s="792"/>
      <c r="H8" s="792"/>
      <c r="I8" s="792"/>
      <c r="J8" s="816"/>
      <c r="K8" s="72" t="s">
        <v>75</v>
      </c>
      <c r="L8" s="791" t="str">
        <f>IF('2.【出場者・演奏曲情報入力シート】'!D30="","",'2.【出場者・演奏曲情報入力シート】'!D30)</f>
        <v/>
      </c>
      <c r="M8" s="792"/>
      <c r="N8" s="792"/>
      <c r="O8" s="792"/>
      <c r="P8" s="793"/>
      <c r="Q8" s="74"/>
      <c r="R8" s="74"/>
      <c r="S8" s="74"/>
      <c r="T8" s="74"/>
      <c r="U8" s="71"/>
    </row>
    <row r="9" spans="2:21" ht="27" customHeight="1">
      <c r="B9" s="804"/>
      <c r="C9" s="805"/>
      <c r="D9" s="73" t="s">
        <v>74</v>
      </c>
      <c r="E9" s="72" t="s">
        <v>70</v>
      </c>
      <c r="F9" s="791" t="str">
        <f>IF('2.【出場者・演奏曲情報入力シート】'!C31="","",'2.【出場者・演奏曲情報入力シート】'!C31)</f>
        <v/>
      </c>
      <c r="G9" s="792"/>
      <c r="H9" s="792"/>
      <c r="I9" s="792"/>
      <c r="J9" s="816"/>
      <c r="K9" s="72" t="s">
        <v>75</v>
      </c>
      <c r="L9" s="791" t="str">
        <f>IF('2.【出場者・演奏曲情報入力シート】'!D31="","",'2.【出場者・演奏曲情報入力シート】'!D31)</f>
        <v/>
      </c>
      <c r="M9" s="792"/>
      <c r="N9" s="792"/>
      <c r="O9" s="792"/>
      <c r="P9" s="793"/>
      <c r="Q9" s="74"/>
      <c r="R9" s="74"/>
      <c r="S9" s="74"/>
      <c r="T9" s="74"/>
      <c r="U9" s="71"/>
    </row>
    <row r="10" spans="2:21" ht="27" customHeight="1" thickBot="1">
      <c r="B10" s="806"/>
      <c r="C10" s="807"/>
      <c r="D10" s="794" t="s">
        <v>476</v>
      </c>
      <c r="E10" s="795"/>
      <c r="F10" s="796">
        <f>'2.【出場者・演奏曲情報入力シート】'!G32</f>
        <v>0</v>
      </c>
      <c r="G10" s="797"/>
      <c r="H10" s="798"/>
      <c r="I10" s="794" t="s">
        <v>414</v>
      </c>
      <c r="J10" s="795"/>
      <c r="K10" s="799">
        <f>'2.【出場者・演奏曲情報入力シート】'!C32</f>
        <v>0</v>
      </c>
      <c r="L10" s="800"/>
      <c r="M10" s="801"/>
      <c r="N10" s="794" t="s">
        <v>413</v>
      </c>
      <c r="O10" s="795"/>
      <c r="P10" s="395">
        <f>'2.【出場者・演奏曲情報入力シート】'!E32</f>
        <v>0</v>
      </c>
      <c r="Q10" s="71"/>
      <c r="R10" s="71"/>
      <c r="S10" s="71"/>
      <c r="T10" s="71"/>
      <c r="U10" s="71"/>
    </row>
    <row r="11" spans="2:21" ht="27" customHeight="1">
      <c r="B11" s="802" t="s">
        <v>477</v>
      </c>
      <c r="C11" s="803"/>
      <c r="D11" s="78" t="s">
        <v>70</v>
      </c>
      <c r="E11" s="808" t="str">
        <f>IF('2.【出場者・演奏曲情報入力シート】'!C38="","",'2.【出場者・演奏曲情報入力シート】'!C38)</f>
        <v/>
      </c>
      <c r="F11" s="809"/>
      <c r="G11" s="809"/>
      <c r="H11" s="809"/>
      <c r="I11" s="809"/>
      <c r="J11" s="809"/>
      <c r="K11" s="809"/>
      <c r="L11" s="809"/>
      <c r="M11" s="809"/>
      <c r="N11" s="810" t="s">
        <v>71</v>
      </c>
      <c r="O11" s="811"/>
      <c r="P11" s="812"/>
      <c r="Q11" s="71"/>
      <c r="R11" s="71"/>
      <c r="S11" s="71"/>
      <c r="T11" s="71"/>
      <c r="U11" s="71"/>
    </row>
    <row r="12" spans="2:21" ht="27" customHeight="1">
      <c r="B12" s="804"/>
      <c r="C12" s="805"/>
      <c r="D12" s="73" t="s">
        <v>76</v>
      </c>
      <c r="E12" s="791" t="str">
        <f>IF('2.【出場者・演奏曲情報入力シート】'!D38="","",'2.【出場者・演奏曲情報入力シート】'!D38)</f>
        <v/>
      </c>
      <c r="F12" s="792"/>
      <c r="G12" s="792"/>
      <c r="H12" s="792"/>
      <c r="I12" s="792"/>
      <c r="J12" s="792"/>
      <c r="K12" s="792"/>
      <c r="L12" s="792"/>
      <c r="M12" s="792"/>
      <c r="N12" s="813" t="str">
        <f>IF('2.【出場者・演奏曲情報入力シート】'!G36="","",'2.【出場者・演奏曲情報入力シート】'!G36)</f>
        <v/>
      </c>
      <c r="O12" s="814"/>
      <c r="P12" s="815"/>
      <c r="Q12" s="74"/>
      <c r="R12" s="74"/>
      <c r="S12" s="74"/>
      <c r="T12" s="74"/>
      <c r="U12" s="71"/>
    </row>
    <row r="13" spans="2:21" ht="27" customHeight="1">
      <c r="B13" s="804"/>
      <c r="C13" s="805"/>
      <c r="D13" s="75" t="s">
        <v>72</v>
      </c>
      <c r="E13" s="76" t="s">
        <v>70</v>
      </c>
      <c r="F13" s="791" t="str">
        <f>IF('2.【出場者・演奏曲情報入力シート】'!C39="","",'2.【出場者・演奏曲情報入力シート】'!C39)</f>
        <v/>
      </c>
      <c r="G13" s="792"/>
      <c r="H13" s="792"/>
      <c r="I13" s="792"/>
      <c r="J13" s="816"/>
      <c r="K13" s="77" t="s">
        <v>75</v>
      </c>
      <c r="L13" s="791" t="str">
        <f>IF('2.【出場者・演奏曲情報入力シート】'!D39="","",'2.【出場者・演奏曲情報入力シート】'!D39)</f>
        <v/>
      </c>
      <c r="M13" s="792"/>
      <c r="N13" s="792"/>
      <c r="O13" s="792"/>
      <c r="P13" s="793"/>
      <c r="Q13" s="74"/>
      <c r="R13" s="74"/>
      <c r="S13" s="74"/>
      <c r="T13" s="74"/>
      <c r="U13" s="71"/>
    </row>
    <row r="14" spans="2:21" ht="27" customHeight="1">
      <c r="B14" s="804"/>
      <c r="C14" s="805"/>
      <c r="D14" s="73" t="s">
        <v>73</v>
      </c>
      <c r="E14" s="72" t="s">
        <v>70</v>
      </c>
      <c r="F14" s="791" t="str">
        <f>IF('2.【出場者・演奏曲情報入力シート】'!C40="","",'2.【出場者・演奏曲情報入力シート】'!C40)</f>
        <v/>
      </c>
      <c r="G14" s="792"/>
      <c r="H14" s="792"/>
      <c r="I14" s="792"/>
      <c r="J14" s="816"/>
      <c r="K14" s="72" t="s">
        <v>75</v>
      </c>
      <c r="L14" s="791" t="str">
        <f>IF('2.【出場者・演奏曲情報入力シート】'!D40="","",'2.【出場者・演奏曲情報入力シート】'!D40)</f>
        <v/>
      </c>
      <c r="M14" s="792"/>
      <c r="N14" s="792"/>
      <c r="O14" s="792"/>
      <c r="P14" s="793"/>
      <c r="Q14" s="74"/>
      <c r="R14" s="74"/>
      <c r="S14" s="74"/>
      <c r="T14" s="74"/>
      <c r="U14" s="71"/>
    </row>
    <row r="15" spans="2:21" ht="27" customHeight="1">
      <c r="B15" s="804"/>
      <c r="C15" s="805"/>
      <c r="D15" s="73" t="s">
        <v>74</v>
      </c>
      <c r="E15" s="72" t="s">
        <v>70</v>
      </c>
      <c r="F15" s="791" t="str">
        <f>IF('2.【出場者・演奏曲情報入力シート】'!C41="","",'2.【出場者・演奏曲情報入力シート】'!C41)</f>
        <v/>
      </c>
      <c r="G15" s="792"/>
      <c r="H15" s="792"/>
      <c r="I15" s="792"/>
      <c r="J15" s="816"/>
      <c r="K15" s="72" t="s">
        <v>75</v>
      </c>
      <c r="L15" s="791" t="str">
        <f>IF('2.【出場者・演奏曲情報入力シート】'!D41="","",'2.【出場者・演奏曲情報入力シート】'!D41)</f>
        <v/>
      </c>
      <c r="M15" s="792"/>
      <c r="N15" s="792"/>
      <c r="O15" s="792"/>
      <c r="P15" s="793"/>
      <c r="Q15" s="74"/>
      <c r="R15" s="74"/>
      <c r="S15" s="74"/>
      <c r="T15" s="74"/>
      <c r="U15" s="71"/>
    </row>
    <row r="16" spans="2:21" ht="27" customHeight="1" thickBot="1">
      <c r="B16" s="806"/>
      <c r="C16" s="807"/>
      <c r="D16" s="794" t="s">
        <v>476</v>
      </c>
      <c r="E16" s="795"/>
      <c r="F16" s="796">
        <f>'2.【出場者・演奏曲情報入力シート】'!G42</f>
        <v>0</v>
      </c>
      <c r="G16" s="797"/>
      <c r="H16" s="798"/>
      <c r="I16" s="794" t="s">
        <v>414</v>
      </c>
      <c r="J16" s="795"/>
      <c r="K16" s="799">
        <f>'2.【出場者・演奏曲情報入力シート】'!C42</f>
        <v>0</v>
      </c>
      <c r="L16" s="800"/>
      <c r="M16" s="801"/>
      <c r="N16" s="794" t="s">
        <v>413</v>
      </c>
      <c r="O16" s="795"/>
      <c r="P16" s="395">
        <f>'2.【出場者・演奏曲情報入力シート】'!E42</f>
        <v>0</v>
      </c>
      <c r="Q16" s="71"/>
      <c r="R16" s="71"/>
      <c r="S16" s="71"/>
      <c r="T16" s="71"/>
      <c r="U16" s="71"/>
    </row>
    <row r="17" spans="2:21" ht="27" customHeight="1">
      <c r="B17" s="802" t="s">
        <v>478</v>
      </c>
      <c r="C17" s="803"/>
      <c r="D17" s="78" t="s">
        <v>70</v>
      </c>
      <c r="E17" s="808" t="str">
        <f>IF('2.【出場者・演奏曲情報入力シート】'!C48="","",'2.【出場者・演奏曲情報入力シート】'!C48)</f>
        <v/>
      </c>
      <c r="F17" s="809"/>
      <c r="G17" s="809"/>
      <c r="H17" s="809"/>
      <c r="I17" s="809"/>
      <c r="J17" s="809"/>
      <c r="K17" s="809"/>
      <c r="L17" s="809"/>
      <c r="M17" s="809"/>
      <c r="N17" s="810" t="s">
        <v>71</v>
      </c>
      <c r="O17" s="811"/>
      <c r="P17" s="812"/>
      <c r="Q17" s="71"/>
      <c r="R17" s="71"/>
      <c r="S17" s="71"/>
      <c r="T17" s="71"/>
      <c r="U17" s="71"/>
    </row>
    <row r="18" spans="2:21" ht="27" customHeight="1">
      <c r="B18" s="804"/>
      <c r="C18" s="805"/>
      <c r="D18" s="73" t="s">
        <v>76</v>
      </c>
      <c r="E18" s="791" t="str">
        <f>IF('2.【出場者・演奏曲情報入力シート】'!D48="","",'2.【出場者・演奏曲情報入力シート】'!D48)</f>
        <v/>
      </c>
      <c r="F18" s="792"/>
      <c r="G18" s="792"/>
      <c r="H18" s="792"/>
      <c r="I18" s="792"/>
      <c r="J18" s="792"/>
      <c r="K18" s="792"/>
      <c r="L18" s="792"/>
      <c r="M18" s="792"/>
      <c r="N18" s="813" t="str">
        <f>IF('2.【出場者・演奏曲情報入力シート】'!G46="","",'2.【出場者・演奏曲情報入力シート】'!G46)</f>
        <v/>
      </c>
      <c r="O18" s="814"/>
      <c r="P18" s="815"/>
      <c r="Q18" s="74"/>
      <c r="R18" s="74"/>
      <c r="S18" s="74"/>
      <c r="T18" s="74"/>
      <c r="U18" s="71"/>
    </row>
    <row r="19" spans="2:21" ht="27" customHeight="1">
      <c r="B19" s="804"/>
      <c r="C19" s="805"/>
      <c r="D19" s="75" t="s">
        <v>72</v>
      </c>
      <c r="E19" s="76" t="s">
        <v>70</v>
      </c>
      <c r="F19" s="791" t="str">
        <f>IF('2.【出場者・演奏曲情報入力シート】'!C49="","",'2.【出場者・演奏曲情報入力シート】'!C49)</f>
        <v/>
      </c>
      <c r="G19" s="792"/>
      <c r="H19" s="792"/>
      <c r="I19" s="792"/>
      <c r="J19" s="816"/>
      <c r="K19" s="77" t="s">
        <v>75</v>
      </c>
      <c r="L19" s="791" t="str">
        <f>IF('2.【出場者・演奏曲情報入力シート】'!D49="","",'2.【出場者・演奏曲情報入力シート】'!D49)</f>
        <v/>
      </c>
      <c r="M19" s="792"/>
      <c r="N19" s="792"/>
      <c r="O19" s="792"/>
      <c r="P19" s="793"/>
      <c r="Q19" s="74"/>
      <c r="R19" s="74"/>
      <c r="S19" s="74"/>
      <c r="T19" s="74"/>
      <c r="U19" s="71"/>
    </row>
    <row r="20" spans="2:21" ht="27" customHeight="1">
      <c r="B20" s="804"/>
      <c r="C20" s="805"/>
      <c r="D20" s="73" t="s">
        <v>73</v>
      </c>
      <c r="E20" s="72" t="s">
        <v>70</v>
      </c>
      <c r="F20" s="791" t="str">
        <f>IF('2.【出場者・演奏曲情報入力シート】'!C50="","",'2.【出場者・演奏曲情報入力シート】'!C50)</f>
        <v/>
      </c>
      <c r="G20" s="792"/>
      <c r="H20" s="792"/>
      <c r="I20" s="792"/>
      <c r="J20" s="816"/>
      <c r="K20" s="72" t="s">
        <v>75</v>
      </c>
      <c r="L20" s="791" t="str">
        <f>IF('2.【出場者・演奏曲情報入力シート】'!D50="","",'2.【出場者・演奏曲情報入力シート】'!D50)</f>
        <v/>
      </c>
      <c r="M20" s="792"/>
      <c r="N20" s="792"/>
      <c r="O20" s="792"/>
      <c r="P20" s="793"/>
      <c r="Q20" s="74"/>
      <c r="R20" s="74"/>
      <c r="S20" s="74"/>
      <c r="T20" s="74"/>
      <c r="U20" s="71"/>
    </row>
    <row r="21" spans="2:21" ht="27" customHeight="1">
      <c r="B21" s="804"/>
      <c r="C21" s="805"/>
      <c r="D21" s="73" t="s">
        <v>74</v>
      </c>
      <c r="E21" s="72" t="s">
        <v>70</v>
      </c>
      <c r="F21" s="791" t="str">
        <f>IF('2.【出場者・演奏曲情報入力シート】'!C51="","",'2.【出場者・演奏曲情報入力シート】'!C51)</f>
        <v/>
      </c>
      <c r="G21" s="792"/>
      <c r="H21" s="792"/>
      <c r="I21" s="792"/>
      <c r="J21" s="816"/>
      <c r="K21" s="72" t="s">
        <v>75</v>
      </c>
      <c r="L21" s="791" t="str">
        <f>IF('2.【出場者・演奏曲情報入力シート】'!D51="","",'2.【出場者・演奏曲情報入力シート】'!D51)</f>
        <v/>
      </c>
      <c r="M21" s="792"/>
      <c r="N21" s="792"/>
      <c r="O21" s="792"/>
      <c r="P21" s="793"/>
      <c r="Q21" s="74"/>
      <c r="R21" s="74"/>
      <c r="S21" s="74"/>
      <c r="T21" s="74"/>
      <c r="U21" s="71"/>
    </row>
    <row r="22" spans="2:21" ht="27" customHeight="1" thickBot="1">
      <c r="B22" s="806"/>
      <c r="C22" s="807"/>
      <c r="D22" s="794" t="s">
        <v>476</v>
      </c>
      <c r="E22" s="795"/>
      <c r="F22" s="796">
        <f>'2.【出場者・演奏曲情報入力シート】'!G52</f>
        <v>0</v>
      </c>
      <c r="G22" s="797"/>
      <c r="H22" s="798"/>
      <c r="I22" s="794" t="s">
        <v>414</v>
      </c>
      <c r="J22" s="795"/>
      <c r="K22" s="799">
        <f>'2.【出場者・演奏曲情報入力シート】'!C52</f>
        <v>0</v>
      </c>
      <c r="L22" s="800"/>
      <c r="M22" s="801"/>
      <c r="N22" s="794" t="s">
        <v>413</v>
      </c>
      <c r="O22" s="795"/>
      <c r="P22" s="395">
        <f>'2.【出場者・演奏曲情報入力シート】'!E52</f>
        <v>0</v>
      </c>
      <c r="Q22" s="71"/>
      <c r="R22" s="71"/>
      <c r="S22" s="71"/>
      <c r="T22" s="71"/>
      <c r="U22" s="71"/>
    </row>
    <row r="23" spans="2:21" ht="27" customHeight="1">
      <c r="B23" s="802" t="s">
        <v>479</v>
      </c>
      <c r="C23" s="803"/>
      <c r="D23" s="78" t="s">
        <v>70</v>
      </c>
      <c r="E23" s="808" t="str">
        <f>IF('2.【出場者・演奏曲情報入力シート】'!C58="","",'2.【出場者・演奏曲情報入力シート】'!C58)</f>
        <v/>
      </c>
      <c r="F23" s="809"/>
      <c r="G23" s="809"/>
      <c r="H23" s="809"/>
      <c r="I23" s="809"/>
      <c r="J23" s="809"/>
      <c r="K23" s="809"/>
      <c r="L23" s="809"/>
      <c r="M23" s="809"/>
      <c r="N23" s="810" t="s">
        <v>71</v>
      </c>
      <c r="O23" s="811"/>
      <c r="P23" s="812"/>
      <c r="Q23" s="71"/>
      <c r="R23" s="71"/>
      <c r="S23" s="71"/>
      <c r="T23" s="71"/>
      <c r="U23" s="71"/>
    </row>
    <row r="24" spans="2:21" ht="27" customHeight="1">
      <c r="B24" s="804"/>
      <c r="C24" s="805"/>
      <c r="D24" s="73" t="s">
        <v>76</v>
      </c>
      <c r="E24" s="791" t="str">
        <f>IF('2.【出場者・演奏曲情報入力シート】'!D58="","",'2.【出場者・演奏曲情報入力シート】'!D58)</f>
        <v/>
      </c>
      <c r="F24" s="792"/>
      <c r="G24" s="792"/>
      <c r="H24" s="792"/>
      <c r="I24" s="792"/>
      <c r="J24" s="792"/>
      <c r="K24" s="792"/>
      <c r="L24" s="792"/>
      <c r="M24" s="792"/>
      <c r="N24" s="813" t="str">
        <f>IF('2.【出場者・演奏曲情報入力シート】'!G56="","",'2.【出場者・演奏曲情報入力シート】'!G56)</f>
        <v/>
      </c>
      <c r="O24" s="814"/>
      <c r="P24" s="815"/>
      <c r="Q24" s="74"/>
      <c r="R24" s="74"/>
      <c r="S24" s="74"/>
      <c r="T24" s="74"/>
      <c r="U24" s="71"/>
    </row>
    <row r="25" spans="2:21" ht="27" customHeight="1">
      <c r="B25" s="804"/>
      <c r="C25" s="805"/>
      <c r="D25" s="75" t="s">
        <v>72</v>
      </c>
      <c r="E25" s="76" t="s">
        <v>70</v>
      </c>
      <c r="F25" s="791" t="str">
        <f>IF('2.【出場者・演奏曲情報入力シート】'!C59="","",'2.【出場者・演奏曲情報入力シート】'!C59)</f>
        <v/>
      </c>
      <c r="G25" s="792"/>
      <c r="H25" s="792"/>
      <c r="I25" s="792"/>
      <c r="J25" s="816"/>
      <c r="K25" s="77" t="s">
        <v>75</v>
      </c>
      <c r="L25" s="791" t="str">
        <f>IF('2.【出場者・演奏曲情報入力シート】'!D59="","",'2.【出場者・演奏曲情報入力シート】'!D59)</f>
        <v/>
      </c>
      <c r="M25" s="792"/>
      <c r="N25" s="792"/>
      <c r="O25" s="792"/>
      <c r="P25" s="793"/>
      <c r="Q25" s="74"/>
      <c r="R25" s="74"/>
      <c r="S25" s="74"/>
      <c r="T25" s="74"/>
      <c r="U25" s="71"/>
    </row>
    <row r="26" spans="2:21" ht="27" customHeight="1">
      <c r="B26" s="804"/>
      <c r="C26" s="805"/>
      <c r="D26" s="73" t="s">
        <v>73</v>
      </c>
      <c r="E26" s="72" t="s">
        <v>70</v>
      </c>
      <c r="F26" s="791" t="str">
        <f>IF('2.【出場者・演奏曲情報入力シート】'!C60="","",'2.【出場者・演奏曲情報入力シート】'!C60)</f>
        <v/>
      </c>
      <c r="G26" s="792"/>
      <c r="H26" s="792"/>
      <c r="I26" s="792"/>
      <c r="J26" s="816"/>
      <c r="K26" s="72" t="s">
        <v>75</v>
      </c>
      <c r="L26" s="791" t="str">
        <f>IF('2.【出場者・演奏曲情報入力シート】'!D60="","",'2.【出場者・演奏曲情報入力シート】'!D60)</f>
        <v/>
      </c>
      <c r="M26" s="792"/>
      <c r="N26" s="792"/>
      <c r="O26" s="792"/>
      <c r="P26" s="793"/>
      <c r="Q26" s="74"/>
      <c r="R26" s="74"/>
      <c r="S26" s="74"/>
      <c r="T26" s="74"/>
      <c r="U26" s="71"/>
    </row>
    <row r="27" spans="2:21" ht="27" customHeight="1">
      <c r="B27" s="804"/>
      <c r="C27" s="805"/>
      <c r="D27" s="73" t="s">
        <v>74</v>
      </c>
      <c r="E27" s="72" t="s">
        <v>70</v>
      </c>
      <c r="F27" s="791" t="str">
        <f>IF('2.【出場者・演奏曲情報入力シート】'!C61="","",'2.【出場者・演奏曲情報入力シート】'!C61)</f>
        <v/>
      </c>
      <c r="G27" s="792"/>
      <c r="H27" s="792"/>
      <c r="I27" s="792"/>
      <c r="J27" s="816"/>
      <c r="K27" s="72" t="s">
        <v>75</v>
      </c>
      <c r="L27" s="791" t="str">
        <f>IF('2.【出場者・演奏曲情報入力シート】'!D61="","",'2.【出場者・演奏曲情報入力シート】'!D61)</f>
        <v/>
      </c>
      <c r="M27" s="792"/>
      <c r="N27" s="792"/>
      <c r="O27" s="792"/>
      <c r="P27" s="793"/>
      <c r="Q27" s="74"/>
      <c r="R27" s="74"/>
      <c r="S27" s="74"/>
      <c r="T27" s="74"/>
      <c r="U27" s="71"/>
    </row>
    <row r="28" spans="2:21" ht="27" customHeight="1" thickBot="1">
      <c r="B28" s="806"/>
      <c r="C28" s="807"/>
      <c r="D28" s="794" t="s">
        <v>476</v>
      </c>
      <c r="E28" s="795"/>
      <c r="F28" s="796">
        <f>'2.【出場者・演奏曲情報入力シート】'!G62</f>
        <v>0</v>
      </c>
      <c r="G28" s="797"/>
      <c r="H28" s="798"/>
      <c r="I28" s="794" t="s">
        <v>414</v>
      </c>
      <c r="J28" s="795"/>
      <c r="K28" s="799">
        <f>'2.【出場者・演奏曲情報入力シート】'!C62</f>
        <v>0</v>
      </c>
      <c r="L28" s="800"/>
      <c r="M28" s="801"/>
      <c r="N28" s="794" t="s">
        <v>413</v>
      </c>
      <c r="O28" s="795"/>
      <c r="P28" s="395">
        <f>'2.【出場者・演奏曲情報入力シート】'!E62</f>
        <v>0</v>
      </c>
      <c r="Q28" s="71"/>
      <c r="R28" s="71"/>
      <c r="S28" s="71"/>
      <c r="T28" s="71"/>
      <c r="U28" s="71"/>
    </row>
    <row r="29" spans="2:21" ht="27" customHeight="1">
      <c r="B29" s="802" t="s">
        <v>480</v>
      </c>
      <c r="C29" s="803"/>
      <c r="D29" s="78" t="s">
        <v>70</v>
      </c>
      <c r="E29" s="808" t="str">
        <f>IF('2.【出場者・演奏曲情報入力シート】'!C68="","",'2.【出場者・演奏曲情報入力シート】'!C68)</f>
        <v/>
      </c>
      <c r="F29" s="809"/>
      <c r="G29" s="809"/>
      <c r="H29" s="809"/>
      <c r="I29" s="809"/>
      <c r="J29" s="809"/>
      <c r="K29" s="809"/>
      <c r="L29" s="809"/>
      <c r="M29" s="809"/>
      <c r="N29" s="810" t="s">
        <v>71</v>
      </c>
      <c r="O29" s="811"/>
      <c r="P29" s="812"/>
      <c r="Q29" s="71"/>
      <c r="R29" s="71"/>
      <c r="S29" s="71"/>
      <c r="T29" s="71"/>
      <c r="U29" s="71"/>
    </row>
    <row r="30" spans="2:21" ht="27" customHeight="1">
      <c r="B30" s="804"/>
      <c r="C30" s="805"/>
      <c r="D30" s="73" t="s">
        <v>76</v>
      </c>
      <c r="E30" s="791" t="str">
        <f>IF('2.【出場者・演奏曲情報入力シート】'!D68="","",'2.【出場者・演奏曲情報入力シート】'!D68)</f>
        <v/>
      </c>
      <c r="F30" s="792"/>
      <c r="G30" s="792"/>
      <c r="H30" s="792"/>
      <c r="I30" s="792"/>
      <c r="J30" s="792"/>
      <c r="K30" s="792"/>
      <c r="L30" s="792"/>
      <c r="M30" s="792"/>
      <c r="N30" s="813" t="str">
        <f>IF('2.【出場者・演奏曲情報入力シート】'!G66="","",'2.【出場者・演奏曲情報入力シート】'!G66)</f>
        <v/>
      </c>
      <c r="O30" s="814"/>
      <c r="P30" s="815"/>
      <c r="Q30" s="74"/>
      <c r="R30" s="74"/>
      <c r="S30" s="74"/>
      <c r="T30" s="74"/>
      <c r="U30" s="71"/>
    </row>
    <row r="31" spans="2:21" ht="27" customHeight="1">
      <c r="B31" s="804"/>
      <c r="C31" s="805"/>
      <c r="D31" s="75" t="s">
        <v>72</v>
      </c>
      <c r="E31" s="76" t="s">
        <v>70</v>
      </c>
      <c r="F31" s="791" t="str">
        <f>IF('2.【出場者・演奏曲情報入力シート】'!C69="","",'2.【出場者・演奏曲情報入力シート】'!C69)</f>
        <v/>
      </c>
      <c r="G31" s="792"/>
      <c r="H31" s="792"/>
      <c r="I31" s="792"/>
      <c r="J31" s="816"/>
      <c r="K31" s="77" t="s">
        <v>75</v>
      </c>
      <c r="L31" s="791" t="str">
        <f>IF('2.【出場者・演奏曲情報入力シート】'!D69="","",'2.【出場者・演奏曲情報入力シート】'!D69)</f>
        <v/>
      </c>
      <c r="M31" s="792"/>
      <c r="N31" s="792"/>
      <c r="O31" s="792"/>
      <c r="P31" s="793"/>
      <c r="Q31" s="74"/>
      <c r="R31" s="74"/>
      <c r="S31" s="74"/>
      <c r="T31" s="74"/>
      <c r="U31" s="71"/>
    </row>
    <row r="32" spans="2:21" ht="27" customHeight="1">
      <c r="B32" s="804"/>
      <c r="C32" s="805"/>
      <c r="D32" s="73" t="s">
        <v>73</v>
      </c>
      <c r="E32" s="72" t="s">
        <v>70</v>
      </c>
      <c r="F32" s="791" t="str">
        <f>IF('2.【出場者・演奏曲情報入力シート】'!C70="","",'2.【出場者・演奏曲情報入力シート】'!C70)</f>
        <v/>
      </c>
      <c r="G32" s="792"/>
      <c r="H32" s="792"/>
      <c r="I32" s="792"/>
      <c r="J32" s="816"/>
      <c r="K32" s="72" t="s">
        <v>75</v>
      </c>
      <c r="L32" s="791" t="str">
        <f>IF('2.【出場者・演奏曲情報入力シート】'!D70="","",'2.【出場者・演奏曲情報入力シート】'!D70)</f>
        <v/>
      </c>
      <c r="M32" s="792"/>
      <c r="N32" s="792"/>
      <c r="O32" s="792"/>
      <c r="P32" s="793"/>
      <c r="Q32" s="74"/>
      <c r="R32" s="74"/>
      <c r="S32" s="74"/>
      <c r="T32" s="74"/>
      <c r="U32" s="71"/>
    </row>
    <row r="33" spans="2:21" ht="27" customHeight="1">
      <c r="B33" s="804"/>
      <c r="C33" s="805"/>
      <c r="D33" s="73" t="s">
        <v>74</v>
      </c>
      <c r="E33" s="72" t="s">
        <v>70</v>
      </c>
      <c r="F33" s="791" t="str">
        <f>IF('2.【出場者・演奏曲情報入力シート】'!C71="","",'2.【出場者・演奏曲情報入力シート】'!C71)</f>
        <v/>
      </c>
      <c r="G33" s="792"/>
      <c r="H33" s="792"/>
      <c r="I33" s="792"/>
      <c r="J33" s="816"/>
      <c r="K33" s="72" t="s">
        <v>75</v>
      </c>
      <c r="L33" s="791" t="str">
        <f>IF('2.【出場者・演奏曲情報入力シート】'!D71="","",'2.【出場者・演奏曲情報入力シート】'!D71)</f>
        <v/>
      </c>
      <c r="M33" s="792"/>
      <c r="N33" s="792"/>
      <c r="O33" s="792"/>
      <c r="P33" s="793"/>
      <c r="Q33" s="74"/>
      <c r="R33" s="74"/>
      <c r="S33" s="74"/>
      <c r="T33" s="74"/>
      <c r="U33" s="71"/>
    </row>
    <row r="34" spans="2:21" ht="27" customHeight="1" thickBot="1">
      <c r="B34" s="806"/>
      <c r="C34" s="807"/>
      <c r="D34" s="794" t="s">
        <v>476</v>
      </c>
      <c r="E34" s="795"/>
      <c r="F34" s="796">
        <f>'2.【出場者・演奏曲情報入力シート】'!G72</f>
        <v>0</v>
      </c>
      <c r="G34" s="797"/>
      <c r="H34" s="798"/>
      <c r="I34" s="794" t="s">
        <v>414</v>
      </c>
      <c r="J34" s="795"/>
      <c r="K34" s="799">
        <f>'2.【出場者・演奏曲情報入力シート】'!C72</f>
        <v>0</v>
      </c>
      <c r="L34" s="800"/>
      <c r="M34" s="801"/>
      <c r="N34" s="794" t="s">
        <v>413</v>
      </c>
      <c r="O34" s="795"/>
      <c r="P34" s="395">
        <f>'2.【出場者・演奏曲情報入力シート】'!E72</f>
        <v>0</v>
      </c>
      <c r="Q34" s="71"/>
      <c r="R34" s="71"/>
      <c r="S34" s="71"/>
      <c r="T34" s="71"/>
      <c r="U34" s="71"/>
    </row>
    <row r="35" spans="2:21" ht="27" customHeight="1">
      <c r="B35" s="802" t="s">
        <v>481</v>
      </c>
      <c r="C35" s="803"/>
      <c r="D35" s="78" t="s">
        <v>70</v>
      </c>
      <c r="E35" s="808" t="str">
        <f>IF('2.【出場者・演奏曲情報入力シート】'!C78="","",'2.【出場者・演奏曲情報入力シート】'!C78)</f>
        <v/>
      </c>
      <c r="F35" s="809"/>
      <c r="G35" s="809"/>
      <c r="H35" s="809"/>
      <c r="I35" s="809"/>
      <c r="J35" s="809"/>
      <c r="K35" s="809"/>
      <c r="L35" s="809"/>
      <c r="M35" s="809"/>
      <c r="N35" s="810" t="s">
        <v>71</v>
      </c>
      <c r="O35" s="811"/>
      <c r="P35" s="812"/>
      <c r="Q35" s="71"/>
      <c r="R35" s="71"/>
      <c r="S35" s="71"/>
      <c r="T35" s="71"/>
      <c r="U35" s="71"/>
    </row>
    <row r="36" spans="2:21" ht="27" customHeight="1">
      <c r="B36" s="804"/>
      <c r="C36" s="805"/>
      <c r="D36" s="73" t="s">
        <v>76</v>
      </c>
      <c r="E36" s="791" t="str">
        <f>IF('2.【出場者・演奏曲情報入力シート】'!D78="","",'2.【出場者・演奏曲情報入力シート】'!D78)</f>
        <v/>
      </c>
      <c r="F36" s="792"/>
      <c r="G36" s="792"/>
      <c r="H36" s="792"/>
      <c r="I36" s="792"/>
      <c r="J36" s="792"/>
      <c r="K36" s="792"/>
      <c r="L36" s="792"/>
      <c r="M36" s="792"/>
      <c r="N36" s="813" t="str">
        <f>IF('2.【出場者・演奏曲情報入力シート】'!G76="","",'2.【出場者・演奏曲情報入力シート】'!G76)</f>
        <v/>
      </c>
      <c r="O36" s="814"/>
      <c r="P36" s="815"/>
      <c r="Q36" s="74"/>
      <c r="R36" s="74"/>
      <c r="S36" s="74"/>
      <c r="T36" s="74"/>
      <c r="U36" s="71"/>
    </row>
    <row r="37" spans="2:21" ht="27" customHeight="1">
      <c r="B37" s="804"/>
      <c r="C37" s="805"/>
      <c r="D37" s="75" t="s">
        <v>72</v>
      </c>
      <c r="E37" s="76" t="s">
        <v>70</v>
      </c>
      <c r="F37" s="791" t="str">
        <f>IF('2.【出場者・演奏曲情報入力シート】'!C79="","",'2.【出場者・演奏曲情報入力シート】'!C79)</f>
        <v/>
      </c>
      <c r="G37" s="792"/>
      <c r="H37" s="792"/>
      <c r="I37" s="792"/>
      <c r="J37" s="816"/>
      <c r="K37" s="77" t="s">
        <v>75</v>
      </c>
      <c r="L37" s="791" t="str">
        <f>IF('2.【出場者・演奏曲情報入力シート】'!D79="","",'2.【出場者・演奏曲情報入力シート】'!D79)</f>
        <v/>
      </c>
      <c r="M37" s="792"/>
      <c r="N37" s="792"/>
      <c r="O37" s="792"/>
      <c r="P37" s="793"/>
      <c r="Q37" s="74"/>
      <c r="R37" s="74"/>
      <c r="S37" s="74"/>
      <c r="T37" s="74"/>
      <c r="U37" s="71"/>
    </row>
    <row r="38" spans="2:21" ht="27" customHeight="1">
      <c r="B38" s="804"/>
      <c r="C38" s="805"/>
      <c r="D38" s="73" t="s">
        <v>73</v>
      </c>
      <c r="E38" s="72" t="s">
        <v>70</v>
      </c>
      <c r="F38" s="791" t="str">
        <f>IF('2.【出場者・演奏曲情報入力シート】'!C80="","",'2.【出場者・演奏曲情報入力シート】'!C80)</f>
        <v/>
      </c>
      <c r="G38" s="792"/>
      <c r="H38" s="792"/>
      <c r="I38" s="792"/>
      <c r="J38" s="816"/>
      <c r="K38" s="72" t="s">
        <v>75</v>
      </c>
      <c r="L38" s="791" t="str">
        <f>IF('2.【出場者・演奏曲情報入力シート】'!D80="","",'2.【出場者・演奏曲情報入力シート】'!D80)</f>
        <v/>
      </c>
      <c r="M38" s="792"/>
      <c r="N38" s="792"/>
      <c r="O38" s="792"/>
      <c r="P38" s="793"/>
      <c r="Q38" s="74"/>
      <c r="R38" s="74"/>
      <c r="S38" s="74"/>
      <c r="T38" s="74"/>
      <c r="U38" s="71"/>
    </row>
    <row r="39" spans="2:21" ht="27" customHeight="1">
      <c r="B39" s="804"/>
      <c r="C39" s="805"/>
      <c r="D39" s="73" t="s">
        <v>74</v>
      </c>
      <c r="E39" s="72" t="s">
        <v>70</v>
      </c>
      <c r="F39" s="791" t="str">
        <f>IF('2.【出場者・演奏曲情報入力シート】'!C81="","",'2.【出場者・演奏曲情報入力シート】'!C81)</f>
        <v/>
      </c>
      <c r="G39" s="792"/>
      <c r="H39" s="792"/>
      <c r="I39" s="792"/>
      <c r="J39" s="816"/>
      <c r="K39" s="72" t="s">
        <v>75</v>
      </c>
      <c r="L39" s="791" t="str">
        <f>IF('2.【出場者・演奏曲情報入力シート】'!D81="","",'2.【出場者・演奏曲情報入力シート】'!D81)</f>
        <v/>
      </c>
      <c r="M39" s="792"/>
      <c r="N39" s="792"/>
      <c r="O39" s="792"/>
      <c r="P39" s="793"/>
      <c r="Q39" s="74"/>
      <c r="R39" s="74"/>
      <c r="S39" s="74"/>
      <c r="T39" s="74"/>
      <c r="U39" s="71"/>
    </row>
    <row r="40" spans="2:21" ht="27" customHeight="1" thickBot="1">
      <c r="B40" s="806"/>
      <c r="C40" s="807"/>
      <c r="D40" s="794" t="s">
        <v>476</v>
      </c>
      <c r="E40" s="795"/>
      <c r="F40" s="796">
        <f>'2.【出場者・演奏曲情報入力シート】'!G82</f>
        <v>0</v>
      </c>
      <c r="G40" s="797"/>
      <c r="H40" s="798"/>
      <c r="I40" s="794" t="s">
        <v>414</v>
      </c>
      <c r="J40" s="795"/>
      <c r="K40" s="799">
        <f>'2.【出場者・演奏曲情報入力シート】'!C82</f>
        <v>0</v>
      </c>
      <c r="L40" s="800"/>
      <c r="M40" s="801"/>
      <c r="N40" s="794" t="s">
        <v>413</v>
      </c>
      <c r="O40" s="795"/>
      <c r="P40" s="395">
        <f>'2.【出場者・演奏曲情報入力シート】'!E82</f>
        <v>0</v>
      </c>
      <c r="Q40" s="71"/>
      <c r="R40" s="71"/>
      <c r="S40" s="71"/>
      <c r="T40" s="71"/>
      <c r="U40" s="71"/>
    </row>
    <row r="41" spans="2:21" ht="27" customHeight="1">
      <c r="B41" s="802" t="s">
        <v>482</v>
      </c>
      <c r="C41" s="803"/>
      <c r="D41" s="78" t="s">
        <v>70</v>
      </c>
      <c r="E41" s="808" t="str">
        <f>IF('2.【出場者・演奏曲情報入力シート】'!C88="","",'2.【出場者・演奏曲情報入力シート】'!C88)</f>
        <v/>
      </c>
      <c r="F41" s="809"/>
      <c r="G41" s="809"/>
      <c r="H41" s="809"/>
      <c r="I41" s="809"/>
      <c r="J41" s="809"/>
      <c r="K41" s="809"/>
      <c r="L41" s="809"/>
      <c r="M41" s="809"/>
      <c r="N41" s="810" t="s">
        <v>71</v>
      </c>
      <c r="O41" s="811"/>
      <c r="P41" s="812"/>
      <c r="Q41" s="71"/>
      <c r="R41" s="71"/>
      <c r="S41" s="71"/>
      <c r="T41" s="71"/>
      <c r="U41" s="71"/>
    </row>
    <row r="42" spans="2:21" ht="27" customHeight="1">
      <c r="B42" s="804"/>
      <c r="C42" s="805"/>
      <c r="D42" s="73" t="s">
        <v>76</v>
      </c>
      <c r="E42" s="791" t="str">
        <f>IF('2.【出場者・演奏曲情報入力シート】'!D88="","",'2.【出場者・演奏曲情報入力シート】'!D88)</f>
        <v/>
      </c>
      <c r="F42" s="792"/>
      <c r="G42" s="792"/>
      <c r="H42" s="792"/>
      <c r="I42" s="792"/>
      <c r="J42" s="792"/>
      <c r="K42" s="792"/>
      <c r="L42" s="792"/>
      <c r="M42" s="792"/>
      <c r="N42" s="813" t="str">
        <f>IF('2.【出場者・演奏曲情報入力シート】'!G86="","",'2.【出場者・演奏曲情報入力シート】'!G86)</f>
        <v/>
      </c>
      <c r="O42" s="814"/>
      <c r="P42" s="815"/>
      <c r="Q42" s="74"/>
      <c r="R42" s="74"/>
      <c r="S42" s="74"/>
      <c r="T42" s="74"/>
      <c r="U42" s="71"/>
    </row>
    <row r="43" spans="2:21" ht="27" customHeight="1">
      <c r="B43" s="804"/>
      <c r="C43" s="805"/>
      <c r="D43" s="75" t="s">
        <v>72</v>
      </c>
      <c r="E43" s="76" t="s">
        <v>70</v>
      </c>
      <c r="F43" s="791" t="str">
        <f>IF('2.【出場者・演奏曲情報入力シート】'!C89="","",'2.【出場者・演奏曲情報入力シート】'!C89)</f>
        <v/>
      </c>
      <c r="G43" s="792"/>
      <c r="H43" s="792"/>
      <c r="I43" s="792"/>
      <c r="J43" s="816"/>
      <c r="K43" s="77" t="s">
        <v>75</v>
      </c>
      <c r="L43" s="791" t="str">
        <f>IF('2.【出場者・演奏曲情報入力シート】'!D89="","",'2.【出場者・演奏曲情報入力シート】'!D89)</f>
        <v/>
      </c>
      <c r="M43" s="792"/>
      <c r="N43" s="792"/>
      <c r="O43" s="792"/>
      <c r="P43" s="793"/>
      <c r="Q43" s="74"/>
      <c r="R43" s="74"/>
      <c r="S43" s="74"/>
      <c r="T43" s="74"/>
      <c r="U43" s="71"/>
    </row>
    <row r="44" spans="2:21" ht="27" customHeight="1">
      <c r="B44" s="804"/>
      <c r="C44" s="805"/>
      <c r="D44" s="73" t="s">
        <v>73</v>
      </c>
      <c r="E44" s="72" t="s">
        <v>70</v>
      </c>
      <c r="F44" s="791" t="str">
        <f>IF('2.【出場者・演奏曲情報入力シート】'!C90="","",'2.【出場者・演奏曲情報入力シート】'!C90)</f>
        <v/>
      </c>
      <c r="G44" s="792"/>
      <c r="H44" s="792"/>
      <c r="I44" s="792"/>
      <c r="J44" s="816"/>
      <c r="K44" s="72" t="s">
        <v>75</v>
      </c>
      <c r="L44" s="791" t="str">
        <f>IF('2.【出場者・演奏曲情報入力シート】'!D90="","",'2.【出場者・演奏曲情報入力シート】'!D90)</f>
        <v/>
      </c>
      <c r="M44" s="792"/>
      <c r="N44" s="792"/>
      <c r="O44" s="792"/>
      <c r="P44" s="793"/>
      <c r="Q44" s="74"/>
      <c r="R44" s="74"/>
      <c r="S44" s="74"/>
      <c r="T44" s="74"/>
      <c r="U44" s="71"/>
    </row>
    <row r="45" spans="2:21" ht="27" customHeight="1">
      <c r="B45" s="804"/>
      <c r="C45" s="805"/>
      <c r="D45" s="73" t="s">
        <v>74</v>
      </c>
      <c r="E45" s="72" t="s">
        <v>70</v>
      </c>
      <c r="F45" s="791" t="str">
        <f>IF('2.【出場者・演奏曲情報入力シート】'!C91="","",'2.【出場者・演奏曲情報入力シート】'!C91)</f>
        <v/>
      </c>
      <c r="G45" s="792"/>
      <c r="H45" s="792"/>
      <c r="I45" s="792"/>
      <c r="J45" s="816"/>
      <c r="K45" s="72" t="s">
        <v>75</v>
      </c>
      <c r="L45" s="791" t="str">
        <f>IF('2.【出場者・演奏曲情報入力シート】'!D91="","",'2.【出場者・演奏曲情報入力シート】'!D91)</f>
        <v/>
      </c>
      <c r="M45" s="792"/>
      <c r="N45" s="792"/>
      <c r="O45" s="792"/>
      <c r="P45" s="793"/>
      <c r="Q45" s="74"/>
      <c r="R45" s="74"/>
      <c r="S45" s="74"/>
      <c r="T45" s="74"/>
      <c r="U45" s="71"/>
    </row>
    <row r="46" spans="2:21" ht="27" customHeight="1" thickBot="1">
      <c r="B46" s="806"/>
      <c r="C46" s="807"/>
      <c r="D46" s="794" t="s">
        <v>476</v>
      </c>
      <c r="E46" s="795"/>
      <c r="F46" s="796">
        <f>'2.【出場者・演奏曲情報入力シート】'!G92</f>
        <v>0</v>
      </c>
      <c r="G46" s="797"/>
      <c r="H46" s="798"/>
      <c r="I46" s="794" t="s">
        <v>414</v>
      </c>
      <c r="J46" s="795"/>
      <c r="K46" s="799">
        <f>'2.【出場者・演奏曲情報入力シート】'!C92</f>
        <v>0</v>
      </c>
      <c r="L46" s="800"/>
      <c r="M46" s="801"/>
      <c r="N46" s="794" t="s">
        <v>413</v>
      </c>
      <c r="O46" s="795"/>
      <c r="P46" s="395">
        <f>'2.【出場者・演奏曲情報入力シート】'!E92</f>
        <v>0</v>
      </c>
      <c r="Q46" s="71"/>
      <c r="R46" s="71"/>
      <c r="S46" s="71"/>
      <c r="T46" s="71"/>
      <c r="U46" s="71"/>
    </row>
    <row r="47" spans="2:21" ht="27" customHeight="1">
      <c r="B47" s="802" t="s">
        <v>483</v>
      </c>
      <c r="C47" s="803"/>
      <c r="D47" s="78" t="s">
        <v>70</v>
      </c>
      <c r="E47" s="808" t="str">
        <f>IF('2.【出場者・演奏曲情報入力シート】'!C98="","",'2.【出場者・演奏曲情報入力シート】'!C98)</f>
        <v/>
      </c>
      <c r="F47" s="809"/>
      <c r="G47" s="809"/>
      <c r="H47" s="809"/>
      <c r="I47" s="809"/>
      <c r="J47" s="809"/>
      <c r="K47" s="809"/>
      <c r="L47" s="809"/>
      <c r="M47" s="809"/>
      <c r="N47" s="810" t="s">
        <v>71</v>
      </c>
      <c r="O47" s="811"/>
      <c r="P47" s="812"/>
      <c r="Q47" s="71"/>
      <c r="R47" s="71"/>
      <c r="S47" s="71"/>
      <c r="T47" s="71"/>
      <c r="U47" s="71"/>
    </row>
    <row r="48" spans="2:21" ht="27" customHeight="1">
      <c r="B48" s="804"/>
      <c r="C48" s="805"/>
      <c r="D48" s="73" t="s">
        <v>76</v>
      </c>
      <c r="E48" s="791" t="str">
        <f>IF('2.【出場者・演奏曲情報入力シート】'!D98="","",'2.【出場者・演奏曲情報入力シート】'!D98)</f>
        <v/>
      </c>
      <c r="F48" s="792"/>
      <c r="G48" s="792"/>
      <c r="H48" s="792"/>
      <c r="I48" s="792"/>
      <c r="J48" s="792"/>
      <c r="K48" s="792"/>
      <c r="L48" s="792"/>
      <c r="M48" s="792"/>
      <c r="N48" s="813" t="str">
        <f>IF('2.【出場者・演奏曲情報入力シート】'!G96="","",'2.【出場者・演奏曲情報入力シート】'!G96)</f>
        <v/>
      </c>
      <c r="O48" s="814"/>
      <c r="P48" s="815"/>
      <c r="Q48" s="74"/>
      <c r="R48" s="74"/>
      <c r="S48" s="74"/>
      <c r="T48" s="74"/>
      <c r="U48" s="71"/>
    </row>
    <row r="49" spans="2:21" ht="27" customHeight="1">
      <c r="B49" s="804"/>
      <c r="C49" s="805"/>
      <c r="D49" s="75" t="s">
        <v>72</v>
      </c>
      <c r="E49" s="76" t="s">
        <v>70</v>
      </c>
      <c r="F49" s="791" t="str">
        <f>IF('2.【出場者・演奏曲情報入力シート】'!C99="","",'2.【出場者・演奏曲情報入力シート】'!C99)</f>
        <v/>
      </c>
      <c r="G49" s="792"/>
      <c r="H49" s="792"/>
      <c r="I49" s="792"/>
      <c r="J49" s="816"/>
      <c r="K49" s="77" t="s">
        <v>75</v>
      </c>
      <c r="L49" s="791" t="str">
        <f>IF('2.【出場者・演奏曲情報入力シート】'!D99="","",'2.【出場者・演奏曲情報入力シート】'!D99)</f>
        <v/>
      </c>
      <c r="M49" s="792"/>
      <c r="N49" s="792"/>
      <c r="O49" s="792"/>
      <c r="P49" s="793"/>
      <c r="Q49" s="74"/>
      <c r="R49" s="74"/>
      <c r="S49" s="74"/>
      <c r="T49" s="74"/>
      <c r="U49" s="71"/>
    </row>
    <row r="50" spans="2:21" ht="27" customHeight="1">
      <c r="B50" s="804"/>
      <c r="C50" s="805"/>
      <c r="D50" s="73" t="s">
        <v>73</v>
      </c>
      <c r="E50" s="72" t="s">
        <v>70</v>
      </c>
      <c r="F50" s="791" t="str">
        <f>IF('2.【出場者・演奏曲情報入力シート】'!C100="","",'2.【出場者・演奏曲情報入力シート】'!C100)</f>
        <v/>
      </c>
      <c r="G50" s="792"/>
      <c r="H50" s="792"/>
      <c r="I50" s="792"/>
      <c r="J50" s="816"/>
      <c r="K50" s="72" t="s">
        <v>75</v>
      </c>
      <c r="L50" s="791" t="str">
        <f>IF('2.【出場者・演奏曲情報入力シート】'!D100="","",'2.【出場者・演奏曲情報入力シート】'!D100)</f>
        <v/>
      </c>
      <c r="M50" s="792"/>
      <c r="N50" s="792"/>
      <c r="O50" s="792"/>
      <c r="P50" s="793"/>
      <c r="Q50" s="74"/>
      <c r="R50" s="74"/>
      <c r="S50" s="74"/>
      <c r="T50" s="74"/>
      <c r="U50" s="71"/>
    </row>
    <row r="51" spans="2:21" ht="27" customHeight="1">
      <c r="B51" s="804"/>
      <c r="C51" s="805"/>
      <c r="D51" s="73" t="s">
        <v>74</v>
      </c>
      <c r="E51" s="72" t="s">
        <v>70</v>
      </c>
      <c r="F51" s="791" t="str">
        <f>IF('2.【出場者・演奏曲情報入力シート】'!C101="","",'2.【出場者・演奏曲情報入力シート】'!C101)</f>
        <v/>
      </c>
      <c r="G51" s="792"/>
      <c r="H51" s="792"/>
      <c r="I51" s="792"/>
      <c r="J51" s="816"/>
      <c r="K51" s="72" t="s">
        <v>75</v>
      </c>
      <c r="L51" s="791" t="str">
        <f>IF('2.【出場者・演奏曲情報入力シート】'!D101="","",'2.【出場者・演奏曲情報入力シート】'!D101)</f>
        <v/>
      </c>
      <c r="M51" s="792"/>
      <c r="N51" s="792"/>
      <c r="O51" s="792"/>
      <c r="P51" s="793"/>
      <c r="Q51" s="74"/>
      <c r="R51" s="74"/>
      <c r="S51" s="74"/>
      <c r="T51" s="74"/>
      <c r="U51" s="71"/>
    </row>
    <row r="52" spans="2:21" ht="27" customHeight="1" thickBot="1">
      <c r="B52" s="806"/>
      <c r="C52" s="807"/>
      <c r="D52" s="794" t="s">
        <v>476</v>
      </c>
      <c r="E52" s="795"/>
      <c r="F52" s="796">
        <f>'2.【出場者・演奏曲情報入力シート】'!G102</f>
        <v>0</v>
      </c>
      <c r="G52" s="797"/>
      <c r="H52" s="798"/>
      <c r="I52" s="794" t="s">
        <v>414</v>
      </c>
      <c r="J52" s="795"/>
      <c r="K52" s="799">
        <f>'2.【出場者・演奏曲情報入力シート】'!C102</f>
        <v>0</v>
      </c>
      <c r="L52" s="800"/>
      <c r="M52" s="801"/>
      <c r="N52" s="794" t="s">
        <v>413</v>
      </c>
      <c r="O52" s="795"/>
      <c r="P52" s="395">
        <f>'2.【出場者・演奏曲情報入力シート】'!E102</f>
        <v>0</v>
      </c>
      <c r="Q52" s="71"/>
      <c r="R52" s="71"/>
      <c r="S52" s="71"/>
      <c r="T52" s="71"/>
      <c r="U52" s="71"/>
    </row>
    <row r="53" spans="2:21" ht="27" customHeight="1">
      <c r="B53" s="802" t="s">
        <v>484</v>
      </c>
      <c r="C53" s="803"/>
      <c r="D53" s="78" t="s">
        <v>70</v>
      </c>
      <c r="E53" s="808" t="str">
        <f>IF('2.【出場者・演奏曲情報入力シート】'!C108="","",'2.【出場者・演奏曲情報入力シート】'!C108)</f>
        <v/>
      </c>
      <c r="F53" s="809"/>
      <c r="G53" s="809"/>
      <c r="H53" s="809"/>
      <c r="I53" s="809"/>
      <c r="J53" s="809"/>
      <c r="K53" s="809"/>
      <c r="L53" s="809"/>
      <c r="M53" s="809"/>
      <c r="N53" s="810" t="s">
        <v>71</v>
      </c>
      <c r="O53" s="811"/>
      <c r="P53" s="812"/>
      <c r="Q53" s="71"/>
      <c r="R53" s="71"/>
      <c r="S53" s="71"/>
      <c r="T53" s="71"/>
      <c r="U53" s="71"/>
    </row>
    <row r="54" spans="2:21" ht="27" customHeight="1">
      <c r="B54" s="804"/>
      <c r="C54" s="805"/>
      <c r="D54" s="73" t="s">
        <v>76</v>
      </c>
      <c r="E54" s="791" t="str">
        <f>IF('2.【出場者・演奏曲情報入力シート】'!D108="","",'2.【出場者・演奏曲情報入力シート】'!D108)</f>
        <v/>
      </c>
      <c r="F54" s="792"/>
      <c r="G54" s="792"/>
      <c r="H54" s="792"/>
      <c r="I54" s="792"/>
      <c r="J54" s="792"/>
      <c r="K54" s="792"/>
      <c r="L54" s="792"/>
      <c r="M54" s="792"/>
      <c r="N54" s="813" t="str">
        <f>IF('2.【出場者・演奏曲情報入力シート】'!G106="","",'2.【出場者・演奏曲情報入力シート】'!G106)</f>
        <v/>
      </c>
      <c r="O54" s="814"/>
      <c r="P54" s="815"/>
      <c r="Q54" s="74"/>
      <c r="R54" s="74"/>
      <c r="S54" s="74"/>
      <c r="T54" s="74"/>
      <c r="U54" s="71"/>
    </row>
    <row r="55" spans="2:21" ht="27" customHeight="1">
      <c r="B55" s="804"/>
      <c r="C55" s="805"/>
      <c r="D55" s="75" t="s">
        <v>72</v>
      </c>
      <c r="E55" s="76" t="s">
        <v>70</v>
      </c>
      <c r="F55" s="791" t="str">
        <f>IF('2.【出場者・演奏曲情報入力シート】'!C109="","",'2.【出場者・演奏曲情報入力シート】'!C109)</f>
        <v/>
      </c>
      <c r="G55" s="792"/>
      <c r="H55" s="792"/>
      <c r="I55" s="792"/>
      <c r="J55" s="816"/>
      <c r="K55" s="77" t="s">
        <v>75</v>
      </c>
      <c r="L55" s="791" t="str">
        <f>IF('2.【出場者・演奏曲情報入力シート】'!D109="","",'2.【出場者・演奏曲情報入力シート】'!D109)</f>
        <v/>
      </c>
      <c r="M55" s="792"/>
      <c r="N55" s="792"/>
      <c r="O55" s="792"/>
      <c r="P55" s="793"/>
      <c r="Q55" s="74"/>
      <c r="R55" s="74"/>
      <c r="S55" s="74"/>
      <c r="T55" s="74"/>
      <c r="U55" s="71"/>
    </row>
    <row r="56" spans="2:21" ht="27" customHeight="1">
      <c r="B56" s="804"/>
      <c r="C56" s="805"/>
      <c r="D56" s="73" t="s">
        <v>73</v>
      </c>
      <c r="E56" s="72" t="s">
        <v>70</v>
      </c>
      <c r="F56" s="791" t="str">
        <f>IF('2.【出場者・演奏曲情報入力シート】'!C110="","",'2.【出場者・演奏曲情報入力シート】'!C110)</f>
        <v/>
      </c>
      <c r="G56" s="792"/>
      <c r="H56" s="792"/>
      <c r="I56" s="792"/>
      <c r="J56" s="816"/>
      <c r="K56" s="72" t="s">
        <v>75</v>
      </c>
      <c r="L56" s="791" t="str">
        <f>IF('2.【出場者・演奏曲情報入力シート】'!D110="","",'2.【出場者・演奏曲情報入力シート】'!D110)</f>
        <v/>
      </c>
      <c r="M56" s="792"/>
      <c r="N56" s="792"/>
      <c r="O56" s="792"/>
      <c r="P56" s="793"/>
      <c r="Q56" s="74"/>
      <c r="R56" s="74"/>
      <c r="S56" s="74"/>
      <c r="T56" s="74"/>
      <c r="U56" s="71"/>
    </row>
    <row r="57" spans="2:21" ht="27" customHeight="1">
      <c r="B57" s="804"/>
      <c r="C57" s="805"/>
      <c r="D57" s="73" t="s">
        <v>74</v>
      </c>
      <c r="E57" s="72" t="s">
        <v>70</v>
      </c>
      <c r="F57" s="791" t="str">
        <f>IF('2.【出場者・演奏曲情報入力シート】'!C111="","",'2.【出場者・演奏曲情報入力シート】'!C111)</f>
        <v/>
      </c>
      <c r="G57" s="792"/>
      <c r="H57" s="792"/>
      <c r="I57" s="792"/>
      <c r="J57" s="816"/>
      <c r="K57" s="72" t="s">
        <v>75</v>
      </c>
      <c r="L57" s="791" t="str">
        <f>IF('2.【出場者・演奏曲情報入力シート】'!D111="","",'2.【出場者・演奏曲情報入力シート】'!D111)</f>
        <v/>
      </c>
      <c r="M57" s="792"/>
      <c r="N57" s="792"/>
      <c r="O57" s="792"/>
      <c r="P57" s="793"/>
      <c r="Q57" s="74"/>
      <c r="R57" s="74"/>
      <c r="S57" s="74"/>
      <c r="T57" s="74"/>
      <c r="U57" s="71"/>
    </row>
    <row r="58" spans="2:21" ht="27" customHeight="1" thickBot="1">
      <c r="B58" s="806"/>
      <c r="C58" s="807"/>
      <c r="D58" s="794" t="s">
        <v>476</v>
      </c>
      <c r="E58" s="795"/>
      <c r="F58" s="796">
        <f>'2.【出場者・演奏曲情報入力シート】'!G112</f>
        <v>0</v>
      </c>
      <c r="G58" s="797"/>
      <c r="H58" s="798"/>
      <c r="I58" s="794" t="s">
        <v>414</v>
      </c>
      <c r="J58" s="795"/>
      <c r="K58" s="799">
        <f>'2.【出場者・演奏曲情報入力シート】'!C112</f>
        <v>0</v>
      </c>
      <c r="L58" s="800"/>
      <c r="M58" s="801"/>
      <c r="N58" s="794" t="s">
        <v>413</v>
      </c>
      <c r="O58" s="795"/>
      <c r="P58" s="395">
        <f>'2.【出場者・演奏曲情報入力シート】'!E112</f>
        <v>0</v>
      </c>
      <c r="Q58" s="71"/>
      <c r="R58" s="71"/>
      <c r="S58" s="71"/>
      <c r="T58" s="71"/>
      <c r="U58" s="71"/>
    </row>
    <row r="59" spans="2:21" ht="27" customHeight="1">
      <c r="B59" s="802" t="s">
        <v>485</v>
      </c>
      <c r="C59" s="803"/>
      <c r="D59" s="78" t="s">
        <v>70</v>
      </c>
      <c r="E59" s="808" t="str">
        <f>IF('2.【出場者・演奏曲情報入力シート】'!C118="","",'2.【出場者・演奏曲情報入力シート】'!C118)</f>
        <v/>
      </c>
      <c r="F59" s="809"/>
      <c r="G59" s="809"/>
      <c r="H59" s="809"/>
      <c r="I59" s="809"/>
      <c r="J59" s="809"/>
      <c r="K59" s="809"/>
      <c r="L59" s="809"/>
      <c r="M59" s="809"/>
      <c r="N59" s="810" t="s">
        <v>71</v>
      </c>
      <c r="O59" s="811"/>
      <c r="P59" s="812"/>
      <c r="Q59" s="71"/>
      <c r="R59" s="71"/>
      <c r="S59" s="71"/>
      <c r="T59" s="71"/>
      <c r="U59" s="71"/>
    </row>
    <row r="60" spans="2:21" ht="27" customHeight="1">
      <c r="B60" s="804"/>
      <c r="C60" s="805"/>
      <c r="D60" s="73" t="s">
        <v>76</v>
      </c>
      <c r="E60" s="791" t="str">
        <f>IF('2.【出場者・演奏曲情報入力シート】'!D118="","",'2.【出場者・演奏曲情報入力シート】'!D118)</f>
        <v/>
      </c>
      <c r="F60" s="792"/>
      <c r="G60" s="792"/>
      <c r="H60" s="792"/>
      <c r="I60" s="792"/>
      <c r="J60" s="792"/>
      <c r="K60" s="792"/>
      <c r="L60" s="792"/>
      <c r="M60" s="792"/>
      <c r="N60" s="813" t="str">
        <f>IF('2.【出場者・演奏曲情報入力シート】'!G116="","",'2.【出場者・演奏曲情報入力シート】'!G116)</f>
        <v/>
      </c>
      <c r="O60" s="814"/>
      <c r="P60" s="815"/>
      <c r="Q60" s="74"/>
      <c r="R60" s="74"/>
      <c r="S60" s="74"/>
      <c r="T60" s="74"/>
      <c r="U60" s="71"/>
    </row>
    <row r="61" spans="2:21" ht="27" customHeight="1">
      <c r="B61" s="804"/>
      <c r="C61" s="805"/>
      <c r="D61" s="75" t="s">
        <v>72</v>
      </c>
      <c r="E61" s="76" t="s">
        <v>70</v>
      </c>
      <c r="F61" s="791" t="str">
        <f>IF('2.【出場者・演奏曲情報入力シート】'!C119="","",'2.【出場者・演奏曲情報入力シート】'!C119)</f>
        <v/>
      </c>
      <c r="G61" s="792"/>
      <c r="H61" s="792"/>
      <c r="I61" s="792"/>
      <c r="J61" s="816"/>
      <c r="K61" s="77" t="s">
        <v>75</v>
      </c>
      <c r="L61" s="791" t="str">
        <f>IF('2.【出場者・演奏曲情報入力シート】'!D119="","",'2.【出場者・演奏曲情報入力シート】'!D119)</f>
        <v/>
      </c>
      <c r="M61" s="792"/>
      <c r="N61" s="792"/>
      <c r="O61" s="792"/>
      <c r="P61" s="793"/>
      <c r="Q61" s="74"/>
      <c r="R61" s="74"/>
      <c r="S61" s="74"/>
      <c r="T61" s="74"/>
      <c r="U61" s="71"/>
    </row>
    <row r="62" spans="2:21" ht="27" customHeight="1">
      <c r="B62" s="804"/>
      <c r="C62" s="805"/>
      <c r="D62" s="73" t="s">
        <v>73</v>
      </c>
      <c r="E62" s="72" t="s">
        <v>70</v>
      </c>
      <c r="F62" s="791" t="str">
        <f>IF('2.【出場者・演奏曲情報入力シート】'!C120="","",'2.【出場者・演奏曲情報入力シート】'!C120)</f>
        <v/>
      </c>
      <c r="G62" s="792"/>
      <c r="H62" s="792"/>
      <c r="I62" s="792"/>
      <c r="J62" s="816"/>
      <c r="K62" s="72" t="s">
        <v>75</v>
      </c>
      <c r="L62" s="791" t="str">
        <f>IF('2.【出場者・演奏曲情報入力シート】'!D120="","",'2.【出場者・演奏曲情報入力シート】'!D120)</f>
        <v/>
      </c>
      <c r="M62" s="792"/>
      <c r="N62" s="792"/>
      <c r="O62" s="792"/>
      <c r="P62" s="793"/>
      <c r="Q62" s="74"/>
      <c r="R62" s="74"/>
      <c r="S62" s="74"/>
      <c r="T62" s="74"/>
      <c r="U62" s="71"/>
    </row>
    <row r="63" spans="2:21" ht="27" customHeight="1">
      <c r="B63" s="804"/>
      <c r="C63" s="805"/>
      <c r="D63" s="73" t="s">
        <v>74</v>
      </c>
      <c r="E63" s="72" t="s">
        <v>70</v>
      </c>
      <c r="F63" s="791" t="str">
        <f>IF('2.【出場者・演奏曲情報入力シート】'!C121="","",'2.【出場者・演奏曲情報入力シート】'!C121)</f>
        <v/>
      </c>
      <c r="G63" s="792"/>
      <c r="H63" s="792"/>
      <c r="I63" s="792"/>
      <c r="J63" s="816"/>
      <c r="K63" s="72" t="s">
        <v>75</v>
      </c>
      <c r="L63" s="791" t="str">
        <f>IF('2.【出場者・演奏曲情報入力シート】'!D121="","",'2.【出場者・演奏曲情報入力シート】'!D121)</f>
        <v/>
      </c>
      <c r="M63" s="792"/>
      <c r="N63" s="792"/>
      <c r="O63" s="792"/>
      <c r="P63" s="793"/>
      <c r="Q63" s="74"/>
      <c r="R63" s="74"/>
      <c r="S63" s="74"/>
      <c r="T63" s="74"/>
      <c r="U63" s="71"/>
    </row>
    <row r="64" spans="2:21" ht="27" customHeight="1" thickBot="1">
      <c r="B64" s="806"/>
      <c r="C64" s="807"/>
      <c r="D64" s="794" t="s">
        <v>476</v>
      </c>
      <c r="E64" s="795"/>
      <c r="F64" s="796">
        <f>'2.【出場者・演奏曲情報入力シート】'!G122</f>
        <v>0</v>
      </c>
      <c r="G64" s="797"/>
      <c r="H64" s="798"/>
      <c r="I64" s="794" t="s">
        <v>414</v>
      </c>
      <c r="J64" s="795"/>
      <c r="K64" s="799">
        <f>'2.【出場者・演奏曲情報入力シート】'!C122</f>
        <v>0</v>
      </c>
      <c r="L64" s="800"/>
      <c r="M64" s="801"/>
      <c r="N64" s="794" t="s">
        <v>413</v>
      </c>
      <c r="O64" s="795"/>
      <c r="P64" s="395">
        <f>'2.【出場者・演奏曲情報入力シート】'!E122</f>
        <v>0</v>
      </c>
      <c r="Q64" s="71"/>
      <c r="R64" s="71"/>
      <c r="S64" s="71"/>
      <c r="T64" s="71"/>
      <c r="U64" s="71"/>
    </row>
  </sheetData>
  <sheetProtection algorithmName="SHA-512" hashValue="QqKh2D3w82vLQHSt4vBRiRmeh+UCgxn4AVZypP0+1NGihAtny/mDPPrjtzc+sC1zpmC5LdDm0z+c4WJpY1g0oA==" saltValue="y45j8jOuqSfHX6EZXDUClQ==" spinCount="100000" sheet="1" objects="1" scenarios="1" selectLockedCells="1"/>
  <mergeCells count="164">
    <mergeCell ref="B1:P1"/>
    <mergeCell ref="C2:O2"/>
    <mergeCell ref="B3:C3"/>
    <mergeCell ref="D3:P3"/>
    <mergeCell ref="B5:C10"/>
    <mergeCell ref="E5:M5"/>
    <mergeCell ref="N5:P5"/>
    <mergeCell ref="E6:M6"/>
    <mergeCell ref="N6:P6"/>
    <mergeCell ref="F7:J7"/>
    <mergeCell ref="L7:P7"/>
    <mergeCell ref="F8:J8"/>
    <mergeCell ref="L8:P8"/>
    <mergeCell ref="F9:J9"/>
    <mergeCell ref="L9:P9"/>
    <mergeCell ref="D10:E10"/>
    <mergeCell ref="F10:H10"/>
    <mergeCell ref="I10:J10"/>
    <mergeCell ref="K10:M10"/>
    <mergeCell ref="N10:O10"/>
    <mergeCell ref="L15:P15"/>
    <mergeCell ref="D16:E16"/>
    <mergeCell ref="F16:H16"/>
    <mergeCell ref="I16:J16"/>
    <mergeCell ref="K16:M16"/>
    <mergeCell ref="N16:O16"/>
    <mergeCell ref="B11:C16"/>
    <mergeCell ref="E11:M11"/>
    <mergeCell ref="N11:P11"/>
    <mergeCell ref="E12:M12"/>
    <mergeCell ref="N12:P12"/>
    <mergeCell ref="F13:J13"/>
    <mergeCell ref="L13:P13"/>
    <mergeCell ref="F14:J14"/>
    <mergeCell ref="L14:P14"/>
    <mergeCell ref="F15:J15"/>
    <mergeCell ref="L21:P21"/>
    <mergeCell ref="D22:E22"/>
    <mergeCell ref="F22:H22"/>
    <mergeCell ref="I22:J22"/>
    <mergeCell ref="K22:M22"/>
    <mergeCell ref="N22:O22"/>
    <mergeCell ref="B17:C22"/>
    <mergeCell ref="E17:M17"/>
    <mergeCell ref="N17:P17"/>
    <mergeCell ref="E18:M18"/>
    <mergeCell ref="N18:P18"/>
    <mergeCell ref="F19:J19"/>
    <mergeCell ref="L19:P19"/>
    <mergeCell ref="F20:J20"/>
    <mergeCell ref="L20:P20"/>
    <mergeCell ref="F21:J21"/>
    <mergeCell ref="L27:P27"/>
    <mergeCell ref="D28:E28"/>
    <mergeCell ref="F28:H28"/>
    <mergeCell ref="I28:J28"/>
    <mergeCell ref="K28:M28"/>
    <mergeCell ref="N28:O28"/>
    <mergeCell ref="B23:C28"/>
    <mergeCell ref="E23:M23"/>
    <mergeCell ref="N23:P23"/>
    <mergeCell ref="E24:M24"/>
    <mergeCell ref="N24:P24"/>
    <mergeCell ref="F25:J25"/>
    <mergeCell ref="L25:P25"/>
    <mergeCell ref="F26:J26"/>
    <mergeCell ref="L26:P26"/>
    <mergeCell ref="F27:J27"/>
    <mergeCell ref="L33:P33"/>
    <mergeCell ref="D34:E34"/>
    <mergeCell ref="F34:H34"/>
    <mergeCell ref="I34:J34"/>
    <mergeCell ref="K34:M34"/>
    <mergeCell ref="N34:O34"/>
    <mergeCell ref="B29:C34"/>
    <mergeCell ref="E29:M29"/>
    <mergeCell ref="N29:P29"/>
    <mergeCell ref="E30:M30"/>
    <mergeCell ref="N30:P30"/>
    <mergeCell ref="F31:J31"/>
    <mergeCell ref="L31:P31"/>
    <mergeCell ref="F32:J32"/>
    <mergeCell ref="L32:P32"/>
    <mergeCell ref="F33:J33"/>
    <mergeCell ref="L39:P39"/>
    <mergeCell ref="D40:E40"/>
    <mergeCell ref="F40:H40"/>
    <mergeCell ref="I40:J40"/>
    <mergeCell ref="K40:M40"/>
    <mergeCell ref="N40:O40"/>
    <mergeCell ref="B35:C40"/>
    <mergeCell ref="E35:M35"/>
    <mergeCell ref="N35:P35"/>
    <mergeCell ref="E36:M36"/>
    <mergeCell ref="N36:P36"/>
    <mergeCell ref="F37:J37"/>
    <mergeCell ref="L37:P37"/>
    <mergeCell ref="F38:J38"/>
    <mergeCell ref="L38:P38"/>
    <mergeCell ref="F39:J39"/>
    <mergeCell ref="L45:P45"/>
    <mergeCell ref="D46:E46"/>
    <mergeCell ref="F46:H46"/>
    <mergeCell ref="I46:J46"/>
    <mergeCell ref="K46:M46"/>
    <mergeCell ref="N46:O46"/>
    <mergeCell ref="B41:C46"/>
    <mergeCell ref="E41:M41"/>
    <mergeCell ref="N41:P41"/>
    <mergeCell ref="E42:M42"/>
    <mergeCell ref="N42:P42"/>
    <mergeCell ref="F43:J43"/>
    <mergeCell ref="L43:P43"/>
    <mergeCell ref="F44:J44"/>
    <mergeCell ref="L44:P44"/>
    <mergeCell ref="F45:J45"/>
    <mergeCell ref="L51:P51"/>
    <mergeCell ref="D52:E52"/>
    <mergeCell ref="F52:H52"/>
    <mergeCell ref="I52:J52"/>
    <mergeCell ref="K52:M52"/>
    <mergeCell ref="N52:O52"/>
    <mergeCell ref="B47:C52"/>
    <mergeCell ref="E47:M47"/>
    <mergeCell ref="N47:P47"/>
    <mergeCell ref="E48:M48"/>
    <mergeCell ref="N48:P48"/>
    <mergeCell ref="F49:J49"/>
    <mergeCell ref="L49:P49"/>
    <mergeCell ref="F50:J50"/>
    <mergeCell ref="L50:P50"/>
    <mergeCell ref="F51:J51"/>
    <mergeCell ref="L57:P57"/>
    <mergeCell ref="D58:E58"/>
    <mergeCell ref="F58:H58"/>
    <mergeCell ref="I58:J58"/>
    <mergeCell ref="K58:M58"/>
    <mergeCell ref="N58:O58"/>
    <mergeCell ref="B53:C58"/>
    <mergeCell ref="E53:M53"/>
    <mergeCell ref="N53:P53"/>
    <mergeCell ref="E54:M54"/>
    <mergeCell ref="N54:P54"/>
    <mergeCell ref="F55:J55"/>
    <mergeCell ref="L55:P55"/>
    <mergeCell ref="F56:J56"/>
    <mergeCell ref="L56:P56"/>
    <mergeCell ref="F57:J57"/>
    <mergeCell ref="L63:P63"/>
    <mergeCell ref="D64:E64"/>
    <mergeCell ref="F64:H64"/>
    <mergeCell ref="I64:J64"/>
    <mergeCell ref="K64:M64"/>
    <mergeCell ref="N64:O64"/>
    <mergeCell ref="B59:C64"/>
    <mergeCell ref="E59:M59"/>
    <mergeCell ref="N59:P59"/>
    <mergeCell ref="E60:M60"/>
    <mergeCell ref="N60:P60"/>
    <mergeCell ref="F61:J61"/>
    <mergeCell ref="L61:P61"/>
    <mergeCell ref="F62:J62"/>
    <mergeCell ref="L62:P62"/>
    <mergeCell ref="F63:J63"/>
  </mergeCells>
  <phoneticPr fontId="2"/>
  <printOptions horizontalCentered="1"/>
  <pageMargins left="0" right="0" top="0.51181102362204722" bottom="0.51181102362204722" header="0.31496062992125984" footer="0.31496062992125984"/>
  <pageSetup paperSize="9" scale="68"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2962-938E-4111-9B1E-85EB46C89D28}">
  <sheetPr>
    <tabColor rgb="FF92D050"/>
    <pageSetUpPr fitToPage="1"/>
  </sheetPr>
  <dimension ref="A1:AU40"/>
  <sheetViews>
    <sheetView showGridLines="0" showRowColHeaders="0" showZeros="0" zoomScaleSheetLayoutView="75" workbookViewId="0">
      <selection activeCell="I10" sqref="I10"/>
    </sheetView>
  </sheetViews>
  <sheetFormatPr defaultColWidth="8.75" defaultRowHeight="12"/>
  <cols>
    <col min="1" max="1" width="2.375" style="38" customWidth="1"/>
    <col min="2" max="2" width="4.625" style="38" customWidth="1"/>
    <col min="3" max="3" width="3.625" style="38" customWidth="1"/>
    <col min="4" max="4" width="7.625" style="38" customWidth="1"/>
    <col min="5" max="5" width="10.625" style="38" customWidth="1"/>
    <col min="6" max="6" width="9.125" style="38" customWidth="1"/>
    <col min="7" max="7" width="4.75" style="38" customWidth="1"/>
    <col min="8" max="8" width="8.5" style="38" customWidth="1"/>
    <col min="9" max="9" width="2.625" style="38" customWidth="1"/>
    <col min="10" max="10" width="3.375" style="38" customWidth="1"/>
    <col min="11" max="11" width="5.625" style="38" customWidth="1"/>
    <col min="12" max="16" width="2.75" style="38" customWidth="1"/>
    <col min="17" max="17" width="1.625" style="38" customWidth="1"/>
    <col min="18" max="18" width="2.75" style="38" customWidth="1"/>
    <col min="19" max="19" width="8.75" style="38"/>
    <col min="20" max="20" width="2.375" style="38" customWidth="1"/>
    <col min="21" max="29" width="1.125" style="38" customWidth="1"/>
    <col min="30" max="30" width="2.375" style="38" hidden="1" customWidth="1"/>
    <col min="31" max="36" width="2.375" style="38" customWidth="1"/>
    <col min="37" max="46" width="2.125" style="38" customWidth="1"/>
    <col min="47" max="47" width="8.75" style="38"/>
    <col min="48" max="48" width="1.5" style="38" customWidth="1"/>
    <col min="49" max="16384" width="8.75" style="38"/>
  </cols>
  <sheetData>
    <row r="1" spans="1:47" ht="13.9" customHeight="1" thickBot="1">
      <c r="D1" s="1007" t="s">
        <v>33</v>
      </c>
      <c r="E1" s="1007"/>
      <c r="F1" s="1007"/>
      <c r="G1" s="1007"/>
    </row>
    <row r="2" spans="1:47" ht="13.9" customHeight="1">
      <c r="A2" s="1008" t="s">
        <v>34</v>
      </c>
      <c r="B2" s="1008"/>
      <c r="C2" s="1008"/>
      <c r="D2" s="1009" t="s">
        <v>35</v>
      </c>
      <c r="E2" s="1011">
        <f ca="1">TODAY()</f>
        <v>45759</v>
      </c>
      <c r="F2" s="1012"/>
      <c r="G2" s="1013"/>
      <c r="H2" s="1017" t="s">
        <v>36</v>
      </c>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8"/>
      <c r="AF2" s="1018"/>
      <c r="AG2" s="1018"/>
      <c r="AH2" s="1018"/>
      <c r="AI2" s="1018"/>
      <c r="AJ2" s="1018"/>
      <c r="AK2" s="1018"/>
      <c r="AL2" s="1018"/>
      <c r="AM2" s="1018"/>
      <c r="AN2" s="1018"/>
      <c r="AO2" s="1018"/>
      <c r="AP2" s="1018"/>
      <c r="AQ2" s="1018"/>
      <c r="AR2" s="1018"/>
      <c r="AS2" s="1018"/>
      <c r="AT2" s="1018"/>
    </row>
    <row r="3" spans="1:47" ht="13.9" customHeight="1" thickBot="1">
      <c r="C3" s="39"/>
      <c r="D3" s="1010"/>
      <c r="E3" s="1014"/>
      <c r="F3" s="1015"/>
      <c r="G3" s="1016"/>
      <c r="H3" s="1017"/>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J3" s="1018"/>
      <c r="AK3" s="1018"/>
      <c r="AL3" s="1018"/>
      <c r="AM3" s="1018"/>
      <c r="AN3" s="1018"/>
      <c r="AO3" s="1018"/>
      <c r="AP3" s="1018"/>
      <c r="AQ3" s="1018"/>
      <c r="AR3" s="1018"/>
      <c r="AS3" s="1018"/>
      <c r="AT3" s="1018"/>
    </row>
    <row r="4" spans="1:47" ht="9" customHeight="1">
      <c r="A4" s="1019" t="s">
        <v>37</v>
      </c>
      <c r="B4" s="1020"/>
      <c r="C4" s="1023" t="str">
        <f>【更新用】イベント基本情報!B3&amp;CHAR(10)&amp;CHAR(13)&amp;【更新用】イベント基本情報!B4</f>
        <v>第27回全九州カラーガード・パーカッションコンテスト
_x000D_【ソロ部門】</v>
      </c>
      <c r="D4" s="1024"/>
      <c r="E4" s="1024"/>
      <c r="F4" s="1024"/>
      <c r="G4" s="1025"/>
      <c r="H4" s="1029" t="s">
        <v>38</v>
      </c>
      <c r="I4" s="1032" t="str">
        <f>【更新用】イベント基本情報!B26</f>
        <v>唐津市文化体育館</v>
      </c>
      <c r="J4" s="1033"/>
      <c r="K4" s="1033"/>
      <c r="L4" s="1033"/>
      <c r="M4" s="1033"/>
      <c r="N4" s="1033"/>
      <c r="O4" s="1033"/>
      <c r="P4" s="1033"/>
      <c r="Q4" s="1033"/>
      <c r="R4" s="1034"/>
      <c r="S4" s="1038" t="s">
        <v>39</v>
      </c>
      <c r="T4" s="1038"/>
      <c r="U4" s="1039"/>
      <c r="V4" s="1000" t="s">
        <v>40</v>
      </c>
      <c r="W4" s="1001"/>
      <c r="X4" s="1001"/>
      <c r="Y4" s="1001"/>
      <c r="Z4" s="1001"/>
      <c r="AA4" s="1001"/>
      <c r="AB4" s="1002"/>
      <c r="AC4" s="1002"/>
      <c r="AD4" s="1003"/>
      <c r="AE4" s="1040" t="s">
        <v>41</v>
      </c>
      <c r="AF4" s="1041"/>
      <c r="AG4" s="1041"/>
      <c r="AH4" s="1041"/>
      <c r="AI4" s="1042"/>
      <c r="AJ4" s="1045" t="s">
        <v>42</v>
      </c>
      <c r="AK4" s="873"/>
      <c r="AL4" s="1046"/>
      <c r="AM4" s="1046"/>
      <c r="AN4" s="1046"/>
      <c r="AO4" s="1046"/>
      <c r="AP4" s="1046"/>
      <c r="AQ4" s="1046"/>
      <c r="AR4" s="1046"/>
      <c r="AS4" s="1047"/>
      <c r="AT4" s="40"/>
    </row>
    <row r="5" spans="1:47" ht="9" customHeight="1">
      <c r="A5" s="1021"/>
      <c r="B5" s="977"/>
      <c r="C5" s="1023"/>
      <c r="D5" s="1024"/>
      <c r="E5" s="1024"/>
      <c r="F5" s="1024"/>
      <c r="G5" s="1025"/>
      <c r="H5" s="1030"/>
      <c r="I5" s="985"/>
      <c r="J5" s="986"/>
      <c r="K5" s="986"/>
      <c r="L5" s="986"/>
      <c r="M5" s="986"/>
      <c r="N5" s="986"/>
      <c r="O5" s="986"/>
      <c r="P5" s="986"/>
      <c r="Q5" s="986"/>
      <c r="R5" s="987"/>
      <c r="S5" s="857"/>
      <c r="T5" s="857"/>
      <c r="U5" s="858"/>
      <c r="V5" s="1004"/>
      <c r="W5" s="1005"/>
      <c r="X5" s="1005"/>
      <c r="Y5" s="1005"/>
      <c r="Z5" s="1005"/>
      <c r="AA5" s="1005"/>
      <c r="AB5" s="1005"/>
      <c r="AC5" s="1005"/>
      <c r="AD5" s="1006"/>
      <c r="AE5" s="1043"/>
      <c r="AF5" s="859"/>
      <c r="AG5" s="859"/>
      <c r="AH5" s="859"/>
      <c r="AI5" s="1044"/>
      <c r="AJ5" s="1045"/>
      <c r="AK5" s="845"/>
      <c r="AL5" s="1048"/>
      <c r="AM5" s="1048"/>
      <c r="AN5" s="1048"/>
      <c r="AO5" s="1048"/>
      <c r="AP5" s="1048"/>
      <c r="AQ5" s="1048"/>
      <c r="AR5" s="1048"/>
      <c r="AS5" s="1049"/>
      <c r="AT5" s="40"/>
    </row>
    <row r="6" spans="1:47" ht="9" customHeight="1">
      <c r="A6" s="1022"/>
      <c r="B6" s="960"/>
      <c r="C6" s="1026"/>
      <c r="D6" s="1027"/>
      <c r="E6" s="1027"/>
      <c r="F6" s="1027"/>
      <c r="G6" s="1028"/>
      <c r="H6" s="1031"/>
      <c r="I6" s="1035"/>
      <c r="J6" s="1036"/>
      <c r="K6" s="1036"/>
      <c r="L6" s="1036"/>
      <c r="M6" s="1036"/>
      <c r="N6" s="1036"/>
      <c r="O6" s="1036"/>
      <c r="P6" s="1036"/>
      <c r="Q6" s="1036"/>
      <c r="R6" s="1037"/>
      <c r="S6" s="1038" t="s">
        <v>43</v>
      </c>
      <c r="T6" s="1038"/>
      <c r="U6" s="1039"/>
      <c r="V6" s="1000" t="s">
        <v>44</v>
      </c>
      <c r="W6" s="1001"/>
      <c r="X6" s="1001"/>
      <c r="Y6" s="1001"/>
      <c r="Z6" s="1001"/>
      <c r="AA6" s="1001"/>
      <c r="AB6" s="1001"/>
      <c r="AC6" s="1001"/>
      <c r="AD6" s="1052"/>
      <c r="AE6" s="1056"/>
      <c r="AF6" s="997"/>
      <c r="AG6" s="997"/>
      <c r="AH6" s="997"/>
      <c r="AI6" s="1057"/>
      <c r="AJ6" s="1045"/>
      <c r="AK6" s="845"/>
      <c r="AL6" s="1048"/>
      <c r="AM6" s="1048"/>
      <c r="AN6" s="1048"/>
      <c r="AO6" s="1048"/>
      <c r="AP6" s="1048"/>
      <c r="AQ6" s="1048"/>
      <c r="AR6" s="1048"/>
      <c r="AS6" s="1049"/>
      <c r="AT6" s="40"/>
    </row>
    <row r="7" spans="1:47" ht="9" customHeight="1">
      <c r="A7" s="1065" t="s">
        <v>45</v>
      </c>
      <c r="B7" s="1066"/>
      <c r="C7" s="991" t="str">
        <f>DBCS(TEXT(【更新用】イベント基本情報!B24,"自　yyyy年m月d日")&amp;CHAR(10)&amp;CHAR(13)&amp;TEXT(【更新用】イベント基本情報!B25,"至　yyyy年m月d日"))</f>
        <v>自　２０２５年６月２２日
_x000D_至　２０２５年６月２２日</v>
      </c>
      <c r="D7" s="992"/>
      <c r="E7" s="992"/>
      <c r="F7" s="997">
        <f>【更新用】イベント基本情報!B25-【更新用】イベント基本情報!B24+1</f>
        <v>1</v>
      </c>
      <c r="G7" s="957" t="s">
        <v>46</v>
      </c>
      <c r="H7" s="979" t="s">
        <v>47</v>
      </c>
      <c r="I7" s="982" t="str">
        <f>【更新用】イベント基本情報!B27</f>
        <v>九州マーチングバンド協会</v>
      </c>
      <c r="J7" s="983"/>
      <c r="K7" s="983"/>
      <c r="L7" s="983"/>
      <c r="M7" s="983"/>
      <c r="N7" s="983"/>
      <c r="O7" s="983"/>
      <c r="P7" s="983"/>
      <c r="Q7" s="983"/>
      <c r="R7" s="984"/>
      <c r="S7" s="857"/>
      <c r="T7" s="857"/>
      <c r="U7" s="858"/>
      <c r="V7" s="1053"/>
      <c r="W7" s="1054"/>
      <c r="X7" s="1054"/>
      <c r="Y7" s="1054"/>
      <c r="Z7" s="1054"/>
      <c r="AA7" s="1054"/>
      <c r="AB7" s="1054"/>
      <c r="AC7" s="1054"/>
      <c r="AD7" s="1055"/>
      <c r="AE7" s="1058"/>
      <c r="AF7" s="998"/>
      <c r="AG7" s="998"/>
      <c r="AH7" s="998"/>
      <c r="AI7" s="1059"/>
      <c r="AJ7" s="1045"/>
      <c r="AK7" s="845"/>
      <c r="AL7" s="1048"/>
      <c r="AM7" s="1048"/>
      <c r="AN7" s="1048"/>
      <c r="AO7" s="1048"/>
      <c r="AP7" s="1048"/>
      <c r="AQ7" s="1048"/>
      <c r="AR7" s="1048"/>
      <c r="AS7" s="1049"/>
      <c r="AT7" s="40"/>
    </row>
    <row r="8" spans="1:47" ht="9" customHeight="1">
      <c r="A8" s="1065"/>
      <c r="B8" s="1066"/>
      <c r="C8" s="993"/>
      <c r="D8" s="994"/>
      <c r="E8" s="994"/>
      <c r="F8" s="998"/>
      <c r="G8" s="977"/>
      <c r="H8" s="980"/>
      <c r="I8" s="985"/>
      <c r="J8" s="986"/>
      <c r="K8" s="986"/>
      <c r="L8" s="986"/>
      <c r="M8" s="986"/>
      <c r="N8" s="986"/>
      <c r="O8" s="986"/>
      <c r="P8" s="986"/>
      <c r="Q8" s="986"/>
      <c r="R8" s="987"/>
      <c r="S8" s="1038" t="s">
        <v>48</v>
      </c>
      <c r="T8" s="1038"/>
      <c r="U8" s="1039"/>
      <c r="V8" s="1000" t="s">
        <v>69</v>
      </c>
      <c r="W8" s="1001"/>
      <c r="X8" s="1001"/>
      <c r="Y8" s="1001"/>
      <c r="Z8" s="1001"/>
      <c r="AA8" s="1001"/>
      <c r="AB8" s="1001"/>
      <c r="AC8" s="1001"/>
      <c r="AD8" s="1052"/>
      <c r="AE8" s="1058"/>
      <c r="AF8" s="998"/>
      <c r="AG8" s="998"/>
      <c r="AH8" s="998"/>
      <c r="AI8" s="1059"/>
      <c r="AJ8" s="1063" t="s">
        <v>49</v>
      </c>
      <c r="AK8" s="845"/>
      <c r="AL8" s="1048"/>
      <c r="AM8" s="1048"/>
      <c r="AN8" s="1048"/>
      <c r="AO8" s="1048"/>
      <c r="AP8" s="1048"/>
      <c r="AQ8" s="1048"/>
      <c r="AR8" s="1048"/>
      <c r="AS8" s="1049"/>
      <c r="AT8" s="40"/>
    </row>
    <row r="9" spans="1:47" ht="9" customHeight="1" thickBot="1">
      <c r="A9" s="1067"/>
      <c r="B9" s="1068"/>
      <c r="C9" s="995"/>
      <c r="D9" s="996"/>
      <c r="E9" s="996"/>
      <c r="F9" s="999"/>
      <c r="G9" s="978"/>
      <c r="H9" s="981"/>
      <c r="I9" s="988"/>
      <c r="J9" s="989"/>
      <c r="K9" s="989"/>
      <c r="L9" s="989"/>
      <c r="M9" s="989"/>
      <c r="N9" s="989"/>
      <c r="O9" s="989"/>
      <c r="P9" s="989"/>
      <c r="Q9" s="989"/>
      <c r="R9" s="990"/>
      <c r="S9" s="857"/>
      <c r="T9" s="857"/>
      <c r="U9" s="858"/>
      <c r="V9" s="1053"/>
      <c r="W9" s="1054"/>
      <c r="X9" s="1054"/>
      <c r="Y9" s="1054"/>
      <c r="Z9" s="1054"/>
      <c r="AA9" s="1054"/>
      <c r="AB9" s="1054"/>
      <c r="AC9" s="1054"/>
      <c r="AD9" s="1055"/>
      <c r="AE9" s="1060"/>
      <c r="AF9" s="1061"/>
      <c r="AG9" s="1061"/>
      <c r="AH9" s="1061"/>
      <c r="AI9" s="1062"/>
      <c r="AJ9" s="1064"/>
      <c r="AK9" s="874"/>
      <c r="AL9" s="1050"/>
      <c r="AM9" s="1050"/>
      <c r="AN9" s="1050"/>
      <c r="AO9" s="1050"/>
      <c r="AP9" s="1050"/>
      <c r="AQ9" s="1050"/>
      <c r="AR9" s="1050"/>
      <c r="AS9" s="1051"/>
      <c r="AT9" s="40"/>
    </row>
    <row r="10" spans="1:47" ht="9" customHeight="1" thickBot="1">
      <c r="A10" s="41"/>
      <c r="B10" s="41"/>
    </row>
    <row r="11" spans="1:47" ht="10.9" customHeight="1" thickTop="1">
      <c r="A11" s="961" t="s">
        <v>50</v>
      </c>
      <c r="B11" s="962"/>
      <c r="C11" s="962"/>
      <c r="D11" s="962"/>
      <c r="E11" s="962"/>
      <c r="F11" s="962"/>
      <c r="G11" s="964" t="s">
        <v>78</v>
      </c>
      <c r="H11" s="962"/>
      <c r="I11" s="965"/>
      <c r="J11" s="962" t="s">
        <v>51</v>
      </c>
      <c r="K11" s="965"/>
      <c r="L11" s="964" t="s">
        <v>79</v>
      </c>
      <c r="M11" s="962"/>
      <c r="N11" s="962"/>
      <c r="O11" s="962"/>
      <c r="P11" s="962"/>
      <c r="Q11" s="965"/>
      <c r="R11" s="966" t="s">
        <v>52</v>
      </c>
      <c r="S11" s="967"/>
      <c r="T11" s="968"/>
      <c r="U11" s="937" t="s">
        <v>53</v>
      </c>
      <c r="V11" s="972"/>
      <c r="W11" s="973"/>
      <c r="X11" s="937" t="s">
        <v>54</v>
      </c>
      <c r="Y11" s="938"/>
      <c r="Z11" s="939"/>
      <c r="AA11" s="943" t="s">
        <v>55</v>
      </c>
      <c r="AB11" s="943"/>
      <c r="AC11" s="944"/>
      <c r="AD11" s="947"/>
      <c r="AE11" s="949" t="s">
        <v>56</v>
      </c>
      <c r="AF11" s="950"/>
      <c r="AG11" s="950"/>
      <c r="AH11" s="950"/>
      <c r="AI11" s="950"/>
      <c r="AJ11" s="951"/>
      <c r="AK11" s="955" t="s">
        <v>57</v>
      </c>
      <c r="AL11" s="956"/>
      <c r="AM11" s="956"/>
      <c r="AN11" s="956"/>
      <c r="AO11" s="956"/>
      <c r="AP11" s="956"/>
      <c r="AQ11" s="956"/>
      <c r="AR11" s="957"/>
      <c r="AS11" s="42"/>
      <c r="AT11" s="845"/>
    </row>
    <row r="12" spans="1:47" ht="10.15" customHeight="1">
      <c r="A12" s="963"/>
      <c r="B12" s="959"/>
      <c r="C12" s="959"/>
      <c r="D12" s="959"/>
      <c r="E12" s="959"/>
      <c r="F12" s="959"/>
      <c r="G12" s="958"/>
      <c r="H12" s="959"/>
      <c r="I12" s="960"/>
      <c r="J12" s="959"/>
      <c r="K12" s="960"/>
      <c r="L12" s="958"/>
      <c r="M12" s="959"/>
      <c r="N12" s="959"/>
      <c r="O12" s="959"/>
      <c r="P12" s="959"/>
      <c r="Q12" s="960"/>
      <c r="R12" s="969"/>
      <c r="S12" s="970"/>
      <c r="T12" s="971"/>
      <c r="U12" s="974"/>
      <c r="V12" s="975"/>
      <c r="W12" s="976"/>
      <c r="X12" s="940"/>
      <c r="Y12" s="941"/>
      <c r="Z12" s="942"/>
      <c r="AA12" s="945"/>
      <c r="AB12" s="945"/>
      <c r="AC12" s="946"/>
      <c r="AD12" s="948"/>
      <c r="AE12" s="952"/>
      <c r="AF12" s="953"/>
      <c r="AG12" s="953"/>
      <c r="AH12" s="953"/>
      <c r="AI12" s="953"/>
      <c r="AJ12" s="954"/>
      <c r="AK12" s="958"/>
      <c r="AL12" s="959"/>
      <c r="AM12" s="959"/>
      <c r="AN12" s="959"/>
      <c r="AO12" s="959"/>
      <c r="AP12" s="959"/>
      <c r="AQ12" s="959"/>
      <c r="AR12" s="960"/>
      <c r="AS12" s="43"/>
      <c r="AT12" s="845"/>
    </row>
    <row r="13" spans="1:47" ht="19.5" customHeight="1">
      <c r="A13" s="920">
        <v>1</v>
      </c>
      <c r="B13" s="903" t="str">
        <f>IF('2.【出場者・演奏曲情報入力シート】'!C28="","",'2.【出場者・演奏曲情報入力シート】'!C28)</f>
        <v/>
      </c>
      <c r="C13" s="904"/>
      <c r="D13" s="904"/>
      <c r="E13" s="904"/>
      <c r="F13" s="905"/>
      <c r="G13" s="906"/>
      <c r="H13" s="907"/>
      <c r="I13" s="908"/>
      <c r="J13" s="909" t="s">
        <v>58</v>
      </c>
      <c r="K13" s="44" t="s">
        <v>59</v>
      </c>
      <c r="L13" s="911" t="str">
        <f>IF('2.【出場者・演奏曲情報入力シート】'!C29="","",'2.【出場者・演奏曲情報入力シート】'!C29)</f>
        <v/>
      </c>
      <c r="M13" s="912"/>
      <c r="N13" s="912"/>
      <c r="O13" s="912"/>
      <c r="P13" s="912"/>
      <c r="Q13" s="913"/>
      <c r="R13" s="931" t="str">
        <f>IF('1.【参加申込入力シート】'!D11="","",'1.【参加申込入力シート】'!D11)</f>
        <v/>
      </c>
      <c r="S13" s="932"/>
      <c r="T13" s="933"/>
      <c r="U13" s="875" t="str">
        <f>IF('2.【出場者・演奏曲情報入力シート】'!G26="","",'2.【出場者・演奏曲情報入力シート】'!G26)</f>
        <v/>
      </c>
      <c r="V13" s="876"/>
      <c r="W13" s="877"/>
      <c r="X13" s="881" t="str">
        <f>IF('2.【出場者・演奏曲情報入力シート】'!C28="","回","１回")</f>
        <v>回</v>
      </c>
      <c r="Y13" s="882"/>
      <c r="Z13" s="883"/>
      <c r="AA13" s="882" t="s">
        <v>40</v>
      </c>
      <c r="AB13" s="882"/>
      <c r="AC13" s="887"/>
      <c r="AD13" s="45"/>
      <c r="AE13" s="890"/>
      <c r="AF13" s="865"/>
      <c r="AG13" s="869"/>
      <c r="AH13" s="890"/>
      <c r="AI13" s="865"/>
      <c r="AJ13" s="869"/>
      <c r="AK13" s="890"/>
      <c r="AL13" s="865"/>
      <c r="AM13" s="865"/>
      <c r="AN13" s="865"/>
      <c r="AO13" s="865"/>
      <c r="AP13" s="865"/>
      <c r="AQ13" s="865"/>
      <c r="AR13" s="869"/>
      <c r="AS13" s="871"/>
      <c r="AT13" s="845"/>
    </row>
    <row r="14" spans="1:47" ht="19.5" customHeight="1">
      <c r="A14" s="920"/>
      <c r="B14" s="892"/>
      <c r="C14" s="893"/>
      <c r="D14" s="893"/>
      <c r="E14" s="893"/>
      <c r="F14" s="894"/>
      <c r="G14" s="895"/>
      <c r="H14" s="896"/>
      <c r="I14" s="897"/>
      <c r="J14" s="921"/>
      <c r="K14" s="46" t="s">
        <v>60</v>
      </c>
      <c r="L14" s="898" t="str">
        <f>IF('2.【出場者・演奏曲情報入力シート】'!C30="","","("&amp;'2.【出場者・演奏曲情報入力シート】'!C30&amp;")")</f>
        <v/>
      </c>
      <c r="M14" s="899"/>
      <c r="N14" s="899"/>
      <c r="O14" s="899"/>
      <c r="P14" s="899"/>
      <c r="Q14" s="900"/>
      <c r="R14" s="934"/>
      <c r="S14" s="935"/>
      <c r="T14" s="936"/>
      <c r="U14" s="925"/>
      <c r="V14" s="926"/>
      <c r="W14" s="927"/>
      <c r="X14" s="928"/>
      <c r="Y14" s="888"/>
      <c r="Z14" s="929"/>
      <c r="AA14" s="888"/>
      <c r="AB14" s="888"/>
      <c r="AC14" s="889"/>
      <c r="AD14" s="47"/>
      <c r="AE14" s="891"/>
      <c r="AF14" s="866"/>
      <c r="AG14" s="870"/>
      <c r="AH14" s="891"/>
      <c r="AI14" s="866"/>
      <c r="AJ14" s="870"/>
      <c r="AK14" s="891"/>
      <c r="AL14" s="866"/>
      <c r="AM14" s="866"/>
      <c r="AN14" s="866"/>
      <c r="AO14" s="866"/>
      <c r="AP14" s="866"/>
      <c r="AQ14" s="866"/>
      <c r="AR14" s="870"/>
      <c r="AS14" s="872"/>
      <c r="AT14" s="845"/>
    </row>
    <row r="15" spans="1:47" ht="19.5" customHeight="1">
      <c r="A15" s="930">
        <v>2</v>
      </c>
      <c r="B15" s="903" t="str">
        <f>IF('2.【出場者・演奏曲情報入力シート】'!C38="","",'2.【出場者・演奏曲情報入力シート】'!C38)</f>
        <v/>
      </c>
      <c r="C15" s="904"/>
      <c r="D15" s="904"/>
      <c r="E15" s="904"/>
      <c r="F15" s="905"/>
      <c r="G15" s="906"/>
      <c r="H15" s="907"/>
      <c r="I15" s="908"/>
      <c r="J15" s="909" t="s">
        <v>58</v>
      </c>
      <c r="K15" s="44" t="s">
        <v>59</v>
      </c>
      <c r="L15" s="911" t="str">
        <f>IF('2.【出場者・演奏曲情報入力シート】'!C39="","",'2.【出場者・演奏曲情報入力シート】'!C39)</f>
        <v/>
      </c>
      <c r="M15" s="912"/>
      <c r="N15" s="912"/>
      <c r="O15" s="912"/>
      <c r="P15" s="912"/>
      <c r="Q15" s="913"/>
      <c r="R15" s="914" t="str">
        <f>IF(B15="","","〃")</f>
        <v/>
      </c>
      <c r="S15" s="915"/>
      <c r="T15" s="916"/>
      <c r="U15" s="875" t="str">
        <f>IF('2.【出場者・演奏曲情報入力シート】'!G36="","",'2.【出場者・演奏曲情報入力シート】'!G36)</f>
        <v/>
      </c>
      <c r="V15" s="876"/>
      <c r="W15" s="876"/>
      <c r="X15" s="881" t="str">
        <f>IF('2.【出場者・演奏曲情報入力シート】'!C38="","回","１回")</f>
        <v>回</v>
      </c>
      <c r="Y15" s="882"/>
      <c r="Z15" s="883"/>
      <c r="AA15" s="882" t="s">
        <v>40</v>
      </c>
      <c r="AB15" s="882"/>
      <c r="AC15" s="887"/>
      <c r="AD15" s="45"/>
      <c r="AE15" s="890"/>
      <c r="AF15" s="865"/>
      <c r="AG15" s="869"/>
      <c r="AH15" s="890"/>
      <c r="AI15" s="865"/>
      <c r="AJ15" s="869"/>
      <c r="AK15" s="890"/>
      <c r="AL15" s="865"/>
      <c r="AM15" s="865"/>
      <c r="AN15" s="865"/>
      <c r="AO15" s="865"/>
      <c r="AP15" s="865"/>
      <c r="AQ15" s="865"/>
      <c r="AR15" s="869"/>
      <c r="AS15" s="871"/>
      <c r="AT15" s="845"/>
    </row>
    <row r="16" spans="1:47" ht="19.5" customHeight="1">
      <c r="A16" s="920"/>
      <c r="B16" s="892"/>
      <c r="C16" s="893"/>
      <c r="D16" s="893"/>
      <c r="E16" s="893"/>
      <c r="F16" s="894"/>
      <c r="G16" s="895"/>
      <c r="H16" s="896"/>
      <c r="I16" s="897"/>
      <c r="J16" s="921"/>
      <c r="K16" s="46" t="s">
        <v>60</v>
      </c>
      <c r="L16" s="898" t="str">
        <f>IF('2.【出場者・演奏曲情報入力シート】'!C40="","","("&amp;'2.【出場者・演奏曲情報入力シート】'!C40&amp;")")</f>
        <v/>
      </c>
      <c r="M16" s="899"/>
      <c r="N16" s="899"/>
      <c r="O16" s="899"/>
      <c r="P16" s="899"/>
      <c r="Q16" s="900"/>
      <c r="R16" s="922"/>
      <c r="S16" s="923"/>
      <c r="T16" s="924"/>
      <c r="U16" s="925"/>
      <c r="V16" s="926"/>
      <c r="W16" s="926"/>
      <c r="X16" s="928"/>
      <c r="Y16" s="888"/>
      <c r="Z16" s="929"/>
      <c r="AA16" s="888"/>
      <c r="AB16" s="888"/>
      <c r="AC16" s="889"/>
      <c r="AD16" s="47"/>
      <c r="AE16" s="891"/>
      <c r="AF16" s="866"/>
      <c r="AG16" s="870"/>
      <c r="AH16" s="891"/>
      <c r="AI16" s="866"/>
      <c r="AJ16" s="870"/>
      <c r="AK16" s="891"/>
      <c r="AL16" s="866"/>
      <c r="AM16" s="866"/>
      <c r="AN16" s="866"/>
      <c r="AO16" s="866"/>
      <c r="AP16" s="866"/>
      <c r="AQ16" s="866"/>
      <c r="AR16" s="870"/>
      <c r="AS16" s="872"/>
      <c r="AT16" s="845"/>
      <c r="AU16" s="48"/>
    </row>
    <row r="17" spans="1:47" ht="19.5" customHeight="1">
      <c r="A17" s="920">
        <v>3</v>
      </c>
      <c r="B17" s="903" t="str">
        <f>IF('2.【出場者・演奏曲情報入力シート】'!C48="","",'2.【出場者・演奏曲情報入力シート】'!C48)</f>
        <v/>
      </c>
      <c r="C17" s="904"/>
      <c r="D17" s="904"/>
      <c r="E17" s="904"/>
      <c r="F17" s="905"/>
      <c r="G17" s="906"/>
      <c r="H17" s="907"/>
      <c r="I17" s="908"/>
      <c r="J17" s="909" t="s">
        <v>58</v>
      </c>
      <c r="K17" s="44" t="s">
        <v>59</v>
      </c>
      <c r="L17" s="911" t="str">
        <f>IF('2.【出場者・演奏曲情報入力シート】'!C49="","",'2.【出場者・演奏曲情報入力シート】'!C49)</f>
        <v/>
      </c>
      <c r="M17" s="912"/>
      <c r="N17" s="912"/>
      <c r="O17" s="912"/>
      <c r="P17" s="912"/>
      <c r="Q17" s="913"/>
      <c r="R17" s="914" t="str">
        <f t="shared" ref="R17" si="0">IF(B17="","","〃")</f>
        <v/>
      </c>
      <c r="S17" s="915"/>
      <c r="T17" s="916"/>
      <c r="U17" s="875" t="str">
        <f>IF('2.【出場者・演奏曲情報入力シート】'!G46="","",'2.【出場者・演奏曲情報入力シート】'!G46)</f>
        <v/>
      </c>
      <c r="V17" s="876"/>
      <c r="W17" s="876"/>
      <c r="X17" s="881" t="str">
        <f>IF('2.【出場者・演奏曲情報入力シート】'!C48="","回","１回")</f>
        <v>回</v>
      </c>
      <c r="Y17" s="882"/>
      <c r="Z17" s="883"/>
      <c r="AA17" s="882" t="s">
        <v>40</v>
      </c>
      <c r="AB17" s="882"/>
      <c r="AC17" s="887"/>
      <c r="AD17" s="45"/>
      <c r="AE17" s="890"/>
      <c r="AF17" s="865"/>
      <c r="AG17" s="869"/>
      <c r="AH17" s="890"/>
      <c r="AI17" s="865"/>
      <c r="AJ17" s="869"/>
      <c r="AK17" s="890"/>
      <c r="AL17" s="865"/>
      <c r="AM17" s="865"/>
      <c r="AN17" s="865"/>
      <c r="AO17" s="865"/>
      <c r="AP17" s="865"/>
      <c r="AQ17" s="865"/>
      <c r="AR17" s="869"/>
      <c r="AS17" s="871"/>
      <c r="AT17" s="845"/>
    </row>
    <row r="18" spans="1:47" ht="19.5" customHeight="1">
      <c r="A18" s="920"/>
      <c r="B18" s="892"/>
      <c r="C18" s="893"/>
      <c r="D18" s="893"/>
      <c r="E18" s="893"/>
      <c r="F18" s="894"/>
      <c r="G18" s="895"/>
      <c r="H18" s="896"/>
      <c r="I18" s="897"/>
      <c r="J18" s="921"/>
      <c r="K18" s="46" t="s">
        <v>60</v>
      </c>
      <c r="L18" s="898" t="str">
        <f>IF('2.【出場者・演奏曲情報入力シート】'!C50="","","("&amp;'2.【出場者・演奏曲情報入力シート】'!C50&amp;")")</f>
        <v/>
      </c>
      <c r="M18" s="899"/>
      <c r="N18" s="899"/>
      <c r="O18" s="899"/>
      <c r="P18" s="899"/>
      <c r="Q18" s="900"/>
      <c r="R18" s="922"/>
      <c r="S18" s="923"/>
      <c r="T18" s="924"/>
      <c r="U18" s="925"/>
      <c r="V18" s="926"/>
      <c r="W18" s="926"/>
      <c r="X18" s="928"/>
      <c r="Y18" s="888"/>
      <c r="Z18" s="929"/>
      <c r="AA18" s="888"/>
      <c r="AB18" s="888"/>
      <c r="AC18" s="889"/>
      <c r="AD18" s="47"/>
      <c r="AE18" s="891"/>
      <c r="AF18" s="866"/>
      <c r="AG18" s="870"/>
      <c r="AH18" s="891"/>
      <c r="AI18" s="866"/>
      <c r="AJ18" s="870"/>
      <c r="AK18" s="891"/>
      <c r="AL18" s="866"/>
      <c r="AM18" s="866"/>
      <c r="AN18" s="866"/>
      <c r="AO18" s="866"/>
      <c r="AP18" s="866"/>
      <c r="AQ18" s="866"/>
      <c r="AR18" s="870"/>
      <c r="AS18" s="872"/>
      <c r="AT18" s="845"/>
    </row>
    <row r="19" spans="1:47" ht="19.5" customHeight="1">
      <c r="A19" s="920">
        <v>4</v>
      </c>
      <c r="B19" s="903" t="str">
        <f>IF('2.【出場者・演奏曲情報入力シート】'!C58="","",'2.【出場者・演奏曲情報入力シート】'!C58)</f>
        <v/>
      </c>
      <c r="C19" s="904"/>
      <c r="D19" s="904"/>
      <c r="E19" s="904"/>
      <c r="F19" s="905"/>
      <c r="G19" s="906"/>
      <c r="H19" s="907"/>
      <c r="I19" s="908"/>
      <c r="J19" s="909" t="s">
        <v>58</v>
      </c>
      <c r="K19" s="44" t="s">
        <v>59</v>
      </c>
      <c r="L19" s="911" t="str">
        <f>IF('2.【出場者・演奏曲情報入力シート】'!C59="","",'2.【出場者・演奏曲情報入力シート】'!C59)</f>
        <v/>
      </c>
      <c r="M19" s="912"/>
      <c r="N19" s="912"/>
      <c r="O19" s="912"/>
      <c r="P19" s="912"/>
      <c r="Q19" s="913"/>
      <c r="R19" s="914" t="str">
        <f t="shared" ref="R19" si="1">IF(B19="","","〃")</f>
        <v/>
      </c>
      <c r="S19" s="915"/>
      <c r="T19" s="916"/>
      <c r="U19" s="875" t="str">
        <f>IF('2.【出場者・演奏曲情報入力シート】'!G56="","",'2.【出場者・演奏曲情報入力シート】'!G56)</f>
        <v/>
      </c>
      <c r="V19" s="876"/>
      <c r="W19" s="876"/>
      <c r="X19" s="881" t="str">
        <f>IF('2.【出場者・演奏曲情報入力シート】'!C58="","回","１回")</f>
        <v>回</v>
      </c>
      <c r="Y19" s="882"/>
      <c r="Z19" s="883"/>
      <c r="AA19" s="882" t="s">
        <v>40</v>
      </c>
      <c r="AB19" s="882"/>
      <c r="AC19" s="887"/>
      <c r="AD19" s="45"/>
      <c r="AE19" s="890"/>
      <c r="AF19" s="865"/>
      <c r="AG19" s="869"/>
      <c r="AH19" s="867"/>
      <c r="AI19" s="865"/>
      <c r="AJ19" s="869"/>
      <c r="AK19" s="873"/>
      <c r="AL19" s="863"/>
      <c r="AM19" s="863"/>
      <c r="AN19" s="863"/>
      <c r="AO19" s="863"/>
      <c r="AP19" s="865"/>
      <c r="AQ19" s="867"/>
      <c r="AR19" s="869"/>
      <c r="AS19" s="871"/>
      <c r="AT19" s="845"/>
    </row>
    <row r="20" spans="1:47" ht="19.5" customHeight="1">
      <c r="A20" s="920"/>
      <c r="B20" s="892"/>
      <c r="C20" s="893"/>
      <c r="D20" s="893"/>
      <c r="E20" s="893"/>
      <c r="F20" s="894"/>
      <c r="G20" s="895"/>
      <c r="H20" s="896"/>
      <c r="I20" s="897"/>
      <c r="J20" s="921"/>
      <c r="K20" s="46" t="s">
        <v>60</v>
      </c>
      <c r="L20" s="898" t="str">
        <f>IF('2.【出場者・演奏曲情報入力シート】'!C60="","","("&amp;'2.【出場者・演奏曲情報入力シート】'!C60&amp;")")</f>
        <v/>
      </c>
      <c r="M20" s="899"/>
      <c r="N20" s="899"/>
      <c r="O20" s="899"/>
      <c r="P20" s="899"/>
      <c r="Q20" s="900"/>
      <c r="R20" s="922"/>
      <c r="S20" s="923"/>
      <c r="T20" s="924"/>
      <c r="U20" s="925"/>
      <c r="V20" s="926"/>
      <c r="W20" s="926"/>
      <c r="X20" s="928"/>
      <c r="Y20" s="888"/>
      <c r="Z20" s="929"/>
      <c r="AA20" s="888"/>
      <c r="AB20" s="888"/>
      <c r="AC20" s="889"/>
      <c r="AD20" s="47"/>
      <c r="AE20" s="891"/>
      <c r="AF20" s="866"/>
      <c r="AG20" s="870"/>
      <c r="AH20" s="868"/>
      <c r="AI20" s="866"/>
      <c r="AJ20" s="870"/>
      <c r="AK20" s="874"/>
      <c r="AL20" s="864"/>
      <c r="AM20" s="864"/>
      <c r="AN20" s="864"/>
      <c r="AO20" s="864"/>
      <c r="AP20" s="866"/>
      <c r="AQ20" s="868"/>
      <c r="AR20" s="870"/>
      <c r="AS20" s="872"/>
      <c r="AT20" s="845"/>
    </row>
    <row r="21" spans="1:47" ht="19.5" customHeight="1">
      <c r="A21" s="920">
        <v>5</v>
      </c>
      <c r="B21" s="903" t="str">
        <f>IF('2.【出場者・演奏曲情報入力シート】'!C68="","",'2.【出場者・演奏曲情報入力シート】'!C68)</f>
        <v/>
      </c>
      <c r="C21" s="904"/>
      <c r="D21" s="904"/>
      <c r="E21" s="904"/>
      <c r="F21" s="905"/>
      <c r="G21" s="906"/>
      <c r="H21" s="907"/>
      <c r="I21" s="908"/>
      <c r="J21" s="909" t="s">
        <v>58</v>
      </c>
      <c r="K21" s="44" t="s">
        <v>59</v>
      </c>
      <c r="L21" s="911" t="str">
        <f>IF('2.【出場者・演奏曲情報入力シート】'!C69="","",'2.【出場者・演奏曲情報入力シート】'!C69)</f>
        <v/>
      </c>
      <c r="M21" s="912"/>
      <c r="N21" s="912"/>
      <c r="O21" s="912"/>
      <c r="P21" s="912"/>
      <c r="Q21" s="913"/>
      <c r="R21" s="914" t="str">
        <f t="shared" ref="R21" si="2">IF(B21="","","〃")</f>
        <v/>
      </c>
      <c r="S21" s="915"/>
      <c r="T21" s="916"/>
      <c r="U21" s="875" t="str">
        <f>IF('2.【出場者・演奏曲情報入力シート】'!G66="","",'2.【出場者・演奏曲情報入力シート】'!G66)</f>
        <v/>
      </c>
      <c r="V21" s="876"/>
      <c r="W21" s="876"/>
      <c r="X21" s="881" t="str">
        <f>IF('2.【出場者・演奏曲情報入力シート】'!C68="","回","１回")</f>
        <v>回</v>
      </c>
      <c r="Y21" s="882"/>
      <c r="Z21" s="883"/>
      <c r="AA21" s="882" t="s">
        <v>40</v>
      </c>
      <c r="AB21" s="882"/>
      <c r="AC21" s="887"/>
      <c r="AD21" s="45"/>
      <c r="AE21" s="890"/>
      <c r="AF21" s="865"/>
      <c r="AG21" s="869"/>
      <c r="AH21" s="867"/>
      <c r="AI21" s="865"/>
      <c r="AJ21" s="869"/>
      <c r="AK21" s="873"/>
      <c r="AL21" s="863"/>
      <c r="AM21" s="863"/>
      <c r="AN21" s="863"/>
      <c r="AO21" s="863"/>
      <c r="AP21" s="865"/>
      <c r="AQ21" s="867"/>
      <c r="AR21" s="869"/>
      <c r="AS21" s="871"/>
      <c r="AT21" s="845"/>
    </row>
    <row r="22" spans="1:47" ht="19.5" customHeight="1">
      <c r="A22" s="920"/>
      <c r="B22" s="892"/>
      <c r="C22" s="893"/>
      <c r="D22" s="893"/>
      <c r="E22" s="893"/>
      <c r="F22" s="894"/>
      <c r="G22" s="895"/>
      <c r="H22" s="896"/>
      <c r="I22" s="897"/>
      <c r="J22" s="921"/>
      <c r="K22" s="46" t="s">
        <v>60</v>
      </c>
      <c r="L22" s="898" t="str">
        <f>IF('2.【出場者・演奏曲情報入力シート】'!C70="","","("&amp;'2.【出場者・演奏曲情報入力シート】'!C70&amp;")")</f>
        <v/>
      </c>
      <c r="M22" s="899"/>
      <c r="N22" s="899"/>
      <c r="O22" s="899"/>
      <c r="P22" s="899"/>
      <c r="Q22" s="900"/>
      <c r="R22" s="922"/>
      <c r="S22" s="923"/>
      <c r="T22" s="924"/>
      <c r="U22" s="925"/>
      <c r="V22" s="926"/>
      <c r="W22" s="926"/>
      <c r="X22" s="928"/>
      <c r="Y22" s="888"/>
      <c r="Z22" s="929"/>
      <c r="AA22" s="888"/>
      <c r="AB22" s="888"/>
      <c r="AC22" s="889"/>
      <c r="AD22" s="47"/>
      <c r="AE22" s="891"/>
      <c r="AF22" s="866"/>
      <c r="AG22" s="870"/>
      <c r="AH22" s="868"/>
      <c r="AI22" s="866"/>
      <c r="AJ22" s="870"/>
      <c r="AK22" s="874"/>
      <c r="AL22" s="864"/>
      <c r="AM22" s="864"/>
      <c r="AN22" s="864"/>
      <c r="AO22" s="864"/>
      <c r="AP22" s="866"/>
      <c r="AQ22" s="868"/>
      <c r="AR22" s="870"/>
      <c r="AS22" s="872"/>
      <c r="AT22" s="845"/>
    </row>
    <row r="23" spans="1:47" ht="19.5" customHeight="1">
      <c r="A23" s="920">
        <v>6</v>
      </c>
      <c r="B23" s="903" t="str">
        <f>IF('2.【出場者・演奏曲情報入力シート】'!C78="","",'2.【出場者・演奏曲情報入力シート】'!C78)</f>
        <v/>
      </c>
      <c r="C23" s="904"/>
      <c r="D23" s="904"/>
      <c r="E23" s="904"/>
      <c r="F23" s="905"/>
      <c r="G23" s="906"/>
      <c r="H23" s="907"/>
      <c r="I23" s="908"/>
      <c r="J23" s="909" t="s">
        <v>58</v>
      </c>
      <c r="K23" s="44" t="s">
        <v>59</v>
      </c>
      <c r="L23" s="911" t="str">
        <f>IF('2.【出場者・演奏曲情報入力シート】'!C79="","",'2.【出場者・演奏曲情報入力シート】'!C79)</f>
        <v/>
      </c>
      <c r="M23" s="912"/>
      <c r="N23" s="912"/>
      <c r="O23" s="912"/>
      <c r="P23" s="912"/>
      <c r="Q23" s="913"/>
      <c r="R23" s="914" t="str">
        <f t="shared" ref="R23" si="3">IF(B23="","","〃")</f>
        <v/>
      </c>
      <c r="S23" s="915"/>
      <c r="T23" s="916"/>
      <c r="U23" s="875" t="str">
        <f>IF('2.【出場者・演奏曲情報入力シート】'!G76="","",'2.【出場者・演奏曲情報入力シート】'!G76)</f>
        <v/>
      </c>
      <c r="V23" s="876"/>
      <c r="W23" s="876"/>
      <c r="X23" s="881" t="str">
        <f>IF('2.【出場者・演奏曲情報入力シート】'!C78="","回","１回")</f>
        <v>回</v>
      </c>
      <c r="Y23" s="882"/>
      <c r="Z23" s="883"/>
      <c r="AA23" s="882" t="s">
        <v>40</v>
      </c>
      <c r="AB23" s="882"/>
      <c r="AC23" s="887"/>
      <c r="AD23" s="45"/>
      <c r="AE23" s="890"/>
      <c r="AF23" s="865"/>
      <c r="AG23" s="869"/>
      <c r="AH23" s="867"/>
      <c r="AI23" s="865"/>
      <c r="AJ23" s="869"/>
      <c r="AK23" s="873"/>
      <c r="AL23" s="863"/>
      <c r="AM23" s="863"/>
      <c r="AN23" s="863"/>
      <c r="AO23" s="863"/>
      <c r="AP23" s="865"/>
      <c r="AQ23" s="867"/>
      <c r="AR23" s="869"/>
      <c r="AS23" s="871"/>
      <c r="AT23" s="845"/>
    </row>
    <row r="24" spans="1:47" ht="19.5" customHeight="1">
      <c r="A24" s="920"/>
      <c r="B24" s="892"/>
      <c r="C24" s="893"/>
      <c r="D24" s="893"/>
      <c r="E24" s="893"/>
      <c r="F24" s="894"/>
      <c r="G24" s="895"/>
      <c r="H24" s="896"/>
      <c r="I24" s="897"/>
      <c r="J24" s="921"/>
      <c r="K24" s="46" t="s">
        <v>60</v>
      </c>
      <c r="L24" s="898" t="str">
        <f>IF('2.【出場者・演奏曲情報入力シート】'!C80="","","("&amp;'2.【出場者・演奏曲情報入力シート】'!C80&amp;")")</f>
        <v/>
      </c>
      <c r="M24" s="899"/>
      <c r="N24" s="899"/>
      <c r="O24" s="899"/>
      <c r="P24" s="899"/>
      <c r="Q24" s="900"/>
      <c r="R24" s="922"/>
      <c r="S24" s="923"/>
      <c r="T24" s="924"/>
      <c r="U24" s="925"/>
      <c r="V24" s="926"/>
      <c r="W24" s="926"/>
      <c r="X24" s="928"/>
      <c r="Y24" s="888"/>
      <c r="Z24" s="929"/>
      <c r="AA24" s="888"/>
      <c r="AB24" s="888"/>
      <c r="AC24" s="889"/>
      <c r="AD24" s="47"/>
      <c r="AE24" s="891"/>
      <c r="AF24" s="866"/>
      <c r="AG24" s="870"/>
      <c r="AH24" s="868"/>
      <c r="AI24" s="866"/>
      <c r="AJ24" s="870"/>
      <c r="AK24" s="874"/>
      <c r="AL24" s="864"/>
      <c r="AM24" s="864"/>
      <c r="AN24" s="864"/>
      <c r="AO24" s="864"/>
      <c r="AP24" s="866"/>
      <c r="AQ24" s="868"/>
      <c r="AR24" s="870"/>
      <c r="AS24" s="872"/>
      <c r="AT24" s="845"/>
      <c r="AU24" s="49"/>
    </row>
    <row r="25" spans="1:47" ht="19.5" customHeight="1">
      <c r="A25" s="920">
        <v>7</v>
      </c>
      <c r="B25" s="903" t="str">
        <f>IF('2.【出場者・演奏曲情報入力シート】'!C88="","",'2.【出場者・演奏曲情報入力シート】'!C88)</f>
        <v/>
      </c>
      <c r="C25" s="904"/>
      <c r="D25" s="904"/>
      <c r="E25" s="904"/>
      <c r="F25" s="905"/>
      <c r="G25" s="906"/>
      <c r="H25" s="907"/>
      <c r="I25" s="908"/>
      <c r="J25" s="909" t="s">
        <v>58</v>
      </c>
      <c r="K25" s="44" t="s">
        <v>59</v>
      </c>
      <c r="L25" s="911" t="str">
        <f>IF('2.【出場者・演奏曲情報入力シート】'!C89="","",'2.【出場者・演奏曲情報入力シート】'!C89)</f>
        <v/>
      </c>
      <c r="M25" s="912"/>
      <c r="N25" s="912"/>
      <c r="O25" s="912"/>
      <c r="P25" s="912"/>
      <c r="Q25" s="913"/>
      <c r="R25" s="914"/>
      <c r="S25" s="915"/>
      <c r="T25" s="916"/>
      <c r="U25" s="875" t="str">
        <f>IF('2.【出場者・演奏曲情報入力シート】'!G86="","",'2.【出場者・演奏曲情報入力シート】'!G86)</f>
        <v/>
      </c>
      <c r="V25" s="876"/>
      <c r="W25" s="876"/>
      <c r="X25" s="881" t="str">
        <f>IF('2.【出場者・演奏曲情報入力シート】'!C88="","回","１回")</f>
        <v>回</v>
      </c>
      <c r="Y25" s="882"/>
      <c r="Z25" s="883"/>
      <c r="AA25" s="882" t="s">
        <v>40</v>
      </c>
      <c r="AB25" s="882"/>
      <c r="AC25" s="887"/>
      <c r="AD25" s="45"/>
      <c r="AE25" s="890"/>
      <c r="AF25" s="865"/>
      <c r="AG25" s="869"/>
      <c r="AH25" s="867"/>
      <c r="AI25" s="865"/>
      <c r="AJ25" s="869"/>
      <c r="AK25" s="873"/>
      <c r="AL25" s="863"/>
      <c r="AM25" s="863"/>
      <c r="AN25" s="863"/>
      <c r="AO25" s="863"/>
      <c r="AP25" s="865"/>
      <c r="AQ25" s="867"/>
      <c r="AR25" s="869"/>
      <c r="AS25" s="871"/>
      <c r="AT25" s="845"/>
    </row>
    <row r="26" spans="1:47" ht="19.5" customHeight="1">
      <c r="A26" s="920"/>
      <c r="B26" s="892"/>
      <c r="C26" s="893"/>
      <c r="D26" s="893"/>
      <c r="E26" s="893"/>
      <c r="F26" s="894"/>
      <c r="G26" s="895"/>
      <c r="H26" s="896"/>
      <c r="I26" s="897"/>
      <c r="J26" s="921"/>
      <c r="K26" s="46" t="s">
        <v>60</v>
      </c>
      <c r="L26" s="898" t="str">
        <f>IF('2.【出場者・演奏曲情報入力シート】'!C90="","","("&amp;'2.【出場者・演奏曲情報入力シート】'!C90&amp;")")</f>
        <v/>
      </c>
      <c r="M26" s="899"/>
      <c r="N26" s="899"/>
      <c r="O26" s="899"/>
      <c r="P26" s="899"/>
      <c r="Q26" s="900"/>
      <c r="R26" s="922"/>
      <c r="S26" s="923"/>
      <c r="T26" s="924"/>
      <c r="U26" s="925"/>
      <c r="V26" s="926"/>
      <c r="W26" s="926"/>
      <c r="X26" s="928"/>
      <c r="Y26" s="888"/>
      <c r="Z26" s="929"/>
      <c r="AA26" s="888"/>
      <c r="AB26" s="888"/>
      <c r="AC26" s="889"/>
      <c r="AD26" s="47"/>
      <c r="AE26" s="891"/>
      <c r="AF26" s="866"/>
      <c r="AG26" s="870"/>
      <c r="AH26" s="868"/>
      <c r="AI26" s="866"/>
      <c r="AJ26" s="870"/>
      <c r="AK26" s="874"/>
      <c r="AL26" s="864"/>
      <c r="AM26" s="864"/>
      <c r="AN26" s="864"/>
      <c r="AO26" s="864"/>
      <c r="AP26" s="866"/>
      <c r="AQ26" s="868"/>
      <c r="AR26" s="870"/>
      <c r="AS26" s="872"/>
      <c r="AT26" s="845"/>
    </row>
    <row r="27" spans="1:47" ht="19.5" customHeight="1">
      <c r="A27" s="920">
        <v>8</v>
      </c>
      <c r="B27" s="903" t="str">
        <f>IF('2.【出場者・演奏曲情報入力シート】'!C98="","",'2.【出場者・演奏曲情報入力シート】'!C98)</f>
        <v/>
      </c>
      <c r="C27" s="904"/>
      <c r="D27" s="904"/>
      <c r="E27" s="904"/>
      <c r="F27" s="905"/>
      <c r="G27" s="906"/>
      <c r="H27" s="907"/>
      <c r="I27" s="908"/>
      <c r="J27" s="909" t="s">
        <v>58</v>
      </c>
      <c r="K27" s="44" t="s">
        <v>59</v>
      </c>
      <c r="L27" s="911" t="str">
        <f>IF('2.【出場者・演奏曲情報入力シート】'!C99="","",'2.【出場者・演奏曲情報入力シート】'!C99)</f>
        <v/>
      </c>
      <c r="M27" s="912"/>
      <c r="N27" s="912"/>
      <c r="O27" s="912"/>
      <c r="P27" s="912"/>
      <c r="Q27" s="913"/>
      <c r="R27" s="914"/>
      <c r="S27" s="915"/>
      <c r="T27" s="916"/>
      <c r="U27" s="875" t="str">
        <f>IF('2.【出場者・演奏曲情報入力シート】'!G96="","",'2.【出場者・演奏曲情報入力シート】'!G96)</f>
        <v/>
      </c>
      <c r="V27" s="876"/>
      <c r="W27" s="877"/>
      <c r="X27" s="881" t="str">
        <f>IF('2.【出場者・演奏曲情報入力シート】'!C98="","回","１回")</f>
        <v>回</v>
      </c>
      <c r="Y27" s="882"/>
      <c r="Z27" s="883"/>
      <c r="AA27" s="882" t="s">
        <v>40</v>
      </c>
      <c r="AB27" s="882"/>
      <c r="AC27" s="887"/>
      <c r="AD27" s="45"/>
      <c r="AE27" s="890"/>
      <c r="AF27" s="865"/>
      <c r="AG27" s="869"/>
      <c r="AH27" s="867"/>
      <c r="AI27" s="865"/>
      <c r="AJ27" s="869"/>
      <c r="AK27" s="873"/>
      <c r="AL27" s="863"/>
      <c r="AM27" s="863"/>
      <c r="AN27" s="863"/>
      <c r="AO27" s="863"/>
      <c r="AP27" s="865"/>
      <c r="AQ27" s="867"/>
      <c r="AR27" s="869"/>
      <c r="AS27" s="871"/>
      <c r="AT27" s="845"/>
    </row>
    <row r="28" spans="1:47" ht="19.5" customHeight="1">
      <c r="A28" s="920"/>
      <c r="B28" s="892"/>
      <c r="C28" s="893"/>
      <c r="D28" s="893"/>
      <c r="E28" s="893"/>
      <c r="F28" s="894"/>
      <c r="G28" s="895"/>
      <c r="H28" s="896"/>
      <c r="I28" s="897"/>
      <c r="J28" s="921"/>
      <c r="K28" s="46" t="s">
        <v>60</v>
      </c>
      <c r="L28" s="898" t="str">
        <f>IF('2.【出場者・演奏曲情報入力シート】'!C100="","","("&amp;'2.【出場者・演奏曲情報入力シート】'!C100&amp;")")</f>
        <v/>
      </c>
      <c r="M28" s="899"/>
      <c r="N28" s="899"/>
      <c r="O28" s="899"/>
      <c r="P28" s="899"/>
      <c r="Q28" s="900"/>
      <c r="R28" s="922"/>
      <c r="S28" s="923"/>
      <c r="T28" s="924"/>
      <c r="U28" s="925"/>
      <c r="V28" s="926"/>
      <c r="W28" s="927"/>
      <c r="X28" s="928"/>
      <c r="Y28" s="888"/>
      <c r="Z28" s="929"/>
      <c r="AA28" s="888"/>
      <c r="AB28" s="888"/>
      <c r="AC28" s="889"/>
      <c r="AD28" s="47"/>
      <c r="AE28" s="891"/>
      <c r="AF28" s="866"/>
      <c r="AG28" s="870"/>
      <c r="AH28" s="868"/>
      <c r="AI28" s="866"/>
      <c r="AJ28" s="870"/>
      <c r="AK28" s="874"/>
      <c r="AL28" s="864"/>
      <c r="AM28" s="864"/>
      <c r="AN28" s="864"/>
      <c r="AO28" s="864"/>
      <c r="AP28" s="866"/>
      <c r="AQ28" s="868"/>
      <c r="AR28" s="870"/>
      <c r="AS28" s="872"/>
      <c r="AT28" s="845"/>
    </row>
    <row r="29" spans="1:47" ht="19.5" customHeight="1">
      <c r="A29" s="920">
        <v>9</v>
      </c>
      <c r="B29" s="903" t="str">
        <f>IF('2.【出場者・演奏曲情報入力シート】'!C108="","",'2.【出場者・演奏曲情報入力シート】'!C108)</f>
        <v/>
      </c>
      <c r="C29" s="904"/>
      <c r="D29" s="904"/>
      <c r="E29" s="904"/>
      <c r="F29" s="905"/>
      <c r="G29" s="906"/>
      <c r="H29" s="907"/>
      <c r="I29" s="908"/>
      <c r="J29" s="909" t="s">
        <v>58</v>
      </c>
      <c r="K29" s="44" t="s">
        <v>59</v>
      </c>
      <c r="L29" s="911" t="str">
        <f>IF('2.【出場者・演奏曲情報入力シート】'!C109="","",'2.【出場者・演奏曲情報入力シート】'!C109)</f>
        <v/>
      </c>
      <c r="M29" s="912"/>
      <c r="N29" s="912"/>
      <c r="O29" s="912"/>
      <c r="P29" s="912"/>
      <c r="Q29" s="913"/>
      <c r="R29" s="914"/>
      <c r="S29" s="915"/>
      <c r="T29" s="916"/>
      <c r="U29" s="875" t="str">
        <f>IF('2.【出場者・演奏曲情報入力シート】'!G106="","",'2.【出場者・演奏曲情報入力シート】'!G106)</f>
        <v/>
      </c>
      <c r="V29" s="876"/>
      <c r="W29" s="877"/>
      <c r="X29" s="881" t="str">
        <f>IF('2.【出場者・演奏曲情報入力シート】'!C108="","回","１回")</f>
        <v>回</v>
      </c>
      <c r="Y29" s="882"/>
      <c r="Z29" s="883"/>
      <c r="AA29" s="882" t="s">
        <v>40</v>
      </c>
      <c r="AB29" s="882"/>
      <c r="AC29" s="887"/>
      <c r="AD29" s="45"/>
      <c r="AE29" s="890"/>
      <c r="AF29" s="865"/>
      <c r="AG29" s="869"/>
      <c r="AH29" s="867"/>
      <c r="AI29" s="865"/>
      <c r="AJ29" s="869"/>
      <c r="AK29" s="873"/>
      <c r="AL29" s="863"/>
      <c r="AM29" s="863"/>
      <c r="AN29" s="863"/>
      <c r="AO29" s="863"/>
      <c r="AP29" s="865"/>
      <c r="AQ29" s="867"/>
      <c r="AR29" s="869"/>
      <c r="AS29" s="871"/>
      <c r="AT29" s="845"/>
    </row>
    <row r="30" spans="1:47" ht="19.5" customHeight="1">
      <c r="A30" s="920"/>
      <c r="B30" s="892"/>
      <c r="C30" s="893"/>
      <c r="D30" s="893"/>
      <c r="E30" s="893"/>
      <c r="F30" s="894"/>
      <c r="G30" s="895"/>
      <c r="H30" s="896"/>
      <c r="I30" s="897"/>
      <c r="J30" s="921"/>
      <c r="K30" s="46" t="s">
        <v>60</v>
      </c>
      <c r="L30" s="898" t="str">
        <f>IF('2.【出場者・演奏曲情報入力シート】'!C110="","","("&amp;'2.【出場者・演奏曲情報入力シート】'!C110&amp;")")</f>
        <v/>
      </c>
      <c r="M30" s="899"/>
      <c r="N30" s="899"/>
      <c r="O30" s="899"/>
      <c r="P30" s="899"/>
      <c r="Q30" s="900"/>
      <c r="R30" s="922"/>
      <c r="S30" s="923"/>
      <c r="T30" s="924"/>
      <c r="U30" s="925"/>
      <c r="V30" s="926"/>
      <c r="W30" s="927"/>
      <c r="X30" s="928"/>
      <c r="Y30" s="888"/>
      <c r="Z30" s="929"/>
      <c r="AA30" s="888"/>
      <c r="AB30" s="888"/>
      <c r="AC30" s="889"/>
      <c r="AD30" s="47"/>
      <c r="AE30" s="891"/>
      <c r="AF30" s="866"/>
      <c r="AG30" s="870"/>
      <c r="AH30" s="868"/>
      <c r="AI30" s="866"/>
      <c r="AJ30" s="870"/>
      <c r="AK30" s="874"/>
      <c r="AL30" s="864"/>
      <c r="AM30" s="864"/>
      <c r="AN30" s="864"/>
      <c r="AO30" s="864"/>
      <c r="AP30" s="866"/>
      <c r="AQ30" s="868"/>
      <c r="AR30" s="870"/>
      <c r="AS30" s="872"/>
      <c r="AT30" s="845"/>
    </row>
    <row r="31" spans="1:47" ht="19.5" customHeight="1">
      <c r="A31" s="901">
        <v>10</v>
      </c>
      <c r="B31" s="903" t="str">
        <f>IF('2.【出場者・演奏曲情報入力シート】'!C118="","",'2.【出場者・演奏曲情報入力シート】'!C118)</f>
        <v/>
      </c>
      <c r="C31" s="904"/>
      <c r="D31" s="904"/>
      <c r="E31" s="904"/>
      <c r="F31" s="905"/>
      <c r="G31" s="906"/>
      <c r="H31" s="907"/>
      <c r="I31" s="908"/>
      <c r="J31" s="909" t="s">
        <v>58</v>
      </c>
      <c r="K31" s="44" t="s">
        <v>59</v>
      </c>
      <c r="L31" s="911" t="str">
        <f>IF('2.【出場者・演奏曲情報入力シート】'!C119="","",'2.【出場者・演奏曲情報入力シート】'!C119)</f>
        <v/>
      </c>
      <c r="M31" s="912"/>
      <c r="N31" s="912"/>
      <c r="O31" s="912"/>
      <c r="P31" s="912"/>
      <c r="Q31" s="913"/>
      <c r="R31" s="914"/>
      <c r="S31" s="915"/>
      <c r="T31" s="916"/>
      <c r="U31" s="875" t="str">
        <f>IF('2.【出場者・演奏曲情報入力シート】'!G116="","",'2.【出場者・演奏曲情報入力シート】'!G116)</f>
        <v/>
      </c>
      <c r="V31" s="876"/>
      <c r="W31" s="877"/>
      <c r="X31" s="881" t="str">
        <f>IF('2.【出場者・演奏曲情報入力シート】'!C118="","回","１回")</f>
        <v>回</v>
      </c>
      <c r="Y31" s="882"/>
      <c r="Z31" s="883"/>
      <c r="AA31" s="882" t="s">
        <v>40</v>
      </c>
      <c r="AB31" s="882"/>
      <c r="AC31" s="887"/>
      <c r="AD31" s="45"/>
      <c r="AE31" s="890"/>
      <c r="AF31" s="865"/>
      <c r="AG31" s="869"/>
      <c r="AH31" s="867"/>
      <c r="AI31" s="865"/>
      <c r="AJ31" s="869"/>
      <c r="AK31" s="873"/>
      <c r="AL31" s="863"/>
      <c r="AM31" s="863"/>
      <c r="AN31" s="863"/>
      <c r="AO31" s="863"/>
      <c r="AP31" s="865"/>
      <c r="AQ31" s="867"/>
      <c r="AR31" s="869"/>
      <c r="AS31" s="871"/>
      <c r="AT31" s="845"/>
    </row>
    <row r="32" spans="1:47" ht="19.5" customHeight="1" thickBot="1">
      <c r="A32" s="902"/>
      <c r="B32" s="846"/>
      <c r="C32" s="847"/>
      <c r="D32" s="847"/>
      <c r="E32" s="847"/>
      <c r="F32" s="848"/>
      <c r="G32" s="849"/>
      <c r="H32" s="850"/>
      <c r="I32" s="851"/>
      <c r="J32" s="910"/>
      <c r="K32" s="50" t="s">
        <v>60</v>
      </c>
      <c r="L32" s="852" t="str">
        <f>IF('2.【出場者・演奏曲情報入力シート】'!C120="","","("&amp;'2.【出場者・演奏曲情報入力シート】'!C120&amp;")")</f>
        <v/>
      </c>
      <c r="M32" s="853"/>
      <c r="N32" s="853"/>
      <c r="O32" s="853"/>
      <c r="P32" s="853"/>
      <c r="Q32" s="854"/>
      <c r="R32" s="917"/>
      <c r="S32" s="918"/>
      <c r="T32" s="919"/>
      <c r="U32" s="878"/>
      <c r="V32" s="879"/>
      <c r="W32" s="880"/>
      <c r="X32" s="884"/>
      <c r="Y32" s="885"/>
      <c r="Z32" s="886"/>
      <c r="AA32" s="888"/>
      <c r="AB32" s="888"/>
      <c r="AC32" s="889"/>
      <c r="AD32" s="51"/>
      <c r="AE32" s="891"/>
      <c r="AF32" s="866"/>
      <c r="AG32" s="870"/>
      <c r="AH32" s="868"/>
      <c r="AI32" s="866"/>
      <c r="AJ32" s="870"/>
      <c r="AK32" s="874"/>
      <c r="AL32" s="864"/>
      <c r="AM32" s="864"/>
      <c r="AN32" s="864"/>
      <c r="AO32" s="864"/>
      <c r="AP32" s="866"/>
      <c r="AQ32" s="868"/>
      <c r="AR32" s="870"/>
      <c r="AS32" s="872"/>
      <c r="AT32" s="845"/>
    </row>
    <row r="33" spans="5:46" ht="19.149999999999999" customHeight="1" thickTop="1">
      <c r="I33" s="855" t="s">
        <v>61</v>
      </c>
      <c r="J33" s="855"/>
      <c r="K33" s="855"/>
      <c r="L33" s="855"/>
      <c r="M33" s="855"/>
      <c r="N33" s="855"/>
      <c r="O33" s="855"/>
      <c r="P33" s="855"/>
      <c r="Q33" s="855"/>
      <c r="R33" s="855"/>
      <c r="T33" s="856" t="s">
        <v>62</v>
      </c>
      <c r="U33" s="857"/>
      <c r="V33" s="857"/>
      <c r="W33" s="857"/>
      <c r="X33" s="857"/>
      <c r="Y33" s="858"/>
      <c r="Z33" s="859"/>
      <c r="AA33" s="860"/>
      <c r="AB33" s="861"/>
      <c r="AC33" s="862"/>
      <c r="AD33" s="52"/>
      <c r="AE33" s="53"/>
      <c r="AF33" s="54"/>
      <c r="AG33" s="52"/>
      <c r="AH33" s="53"/>
      <c r="AI33" s="54"/>
      <c r="AJ33" s="52"/>
      <c r="AK33" s="55">
        <v>9</v>
      </c>
      <c r="AL33" s="56">
        <v>9</v>
      </c>
      <c r="AM33" s="56">
        <v>9</v>
      </c>
      <c r="AN33" s="56">
        <v>9</v>
      </c>
      <c r="AO33" s="56">
        <v>9</v>
      </c>
      <c r="AP33" s="56">
        <v>9</v>
      </c>
      <c r="AQ33" s="56">
        <v>9</v>
      </c>
      <c r="AR33" s="57">
        <v>9</v>
      </c>
      <c r="AS33" s="58"/>
    </row>
    <row r="34" spans="5:46" ht="19.149999999999999" customHeight="1" thickBot="1">
      <c r="E34" s="48"/>
      <c r="J34" s="824" t="s">
        <v>63</v>
      </c>
      <c r="K34" s="825"/>
      <c r="L34" s="59"/>
      <c r="M34" s="60"/>
      <c r="N34" s="59"/>
      <c r="O34" s="60"/>
      <c r="P34" s="59"/>
      <c r="Q34" s="60"/>
      <c r="R34" s="40"/>
      <c r="T34" s="826" t="s">
        <v>64</v>
      </c>
      <c r="U34" s="827"/>
      <c r="V34" s="827"/>
      <c r="W34" s="827"/>
      <c r="X34" s="827"/>
      <c r="Y34" s="828"/>
      <c r="Z34" s="829"/>
      <c r="AA34" s="830"/>
      <c r="AB34" s="831"/>
      <c r="AC34" s="830"/>
      <c r="AD34" s="52"/>
      <c r="AE34" s="53"/>
      <c r="AF34" s="54"/>
      <c r="AG34" s="52"/>
      <c r="AH34" s="53"/>
      <c r="AI34" s="54"/>
      <c r="AJ34" s="52"/>
      <c r="AK34" s="832" t="s">
        <v>65</v>
      </c>
      <c r="AL34" s="833"/>
      <c r="AM34" s="833"/>
      <c r="AN34" s="833"/>
      <c r="AO34" s="833"/>
      <c r="AP34" s="833"/>
      <c r="AQ34" s="833"/>
      <c r="AR34" s="833"/>
      <c r="AS34" s="833"/>
      <c r="AT34" s="61"/>
    </row>
    <row r="35" spans="5:46" ht="19.149999999999999" customHeight="1" thickBot="1">
      <c r="J35" s="834" t="s">
        <v>66</v>
      </c>
      <c r="K35" s="835"/>
      <c r="L35" s="836" t="s">
        <v>67</v>
      </c>
      <c r="M35" s="837"/>
      <c r="N35" s="838"/>
      <c r="O35" s="62"/>
      <c r="P35" s="63"/>
      <c r="Q35" s="64"/>
      <c r="R35" s="65"/>
      <c r="T35" s="839" t="s">
        <v>68</v>
      </c>
      <c r="U35" s="840"/>
      <c r="V35" s="840"/>
      <c r="W35" s="840"/>
      <c r="X35" s="840"/>
      <c r="Y35" s="841"/>
      <c r="Z35" s="842"/>
      <c r="AA35" s="843"/>
      <c r="AB35" s="844"/>
      <c r="AC35" s="843"/>
      <c r="AD35" s="52"/>
      <c r="AE35" s="53"/>
      <c r="AF35" s="54"/>
      <c r="AG35" s="52"/>
      <c r="AH35" s="53"/>
      <c r="AI35" s="54"/>
      <c r="AJ35" s="66"/>
      <c r="AK35" s="67"/>
      <c r="AL35" s="68"/>
      <c r="AM35" s="68"/>
      <c r="AN35" s="68"/>
      <c r="AO35" s="68"/>
      <c r="AP35" s="68"/>
      <c r="AQ35" s="68"/>
      <c r="AR35" s="68"/>
      <c r="AS35" s="68"/>
      <c r="AT35" s="69"/>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qK0jcHPGSsl101pridlFnNtE9S95wAMsvb2rF4JiD2rOlrpmQCXoIoUshBpKx6Xgn5K/BfoaJ5H8kSZtllrr/g==" saltValue="ODShaIOYQUh5WroMrftiDg==" spinCount="100000" sheet="1" objects="1" scenarios="1" selectLockedCells="1"/>
  <mergeCells count="332">
    <mergeCell ref="V4:AD5"/>
    <mergeCell ref="D1:G1"/>
    <mergeCell ref="A2:C2"/>
    <mergeCell ref="D2:D3"/>
    <mergeCell ref="E2:G3"/>
    <mergeCell ref="H2:AT3"/>
    <mergeCell ref="A4:B6"/>
    <mergeCell ref="C4:G6"/>
    <mergeCell ref="H4:H6"/>
    <mergeCell ref="I4:R6"/>
    <mergeCell ref="S4:U5"/>
    <mergeCell ref="AE4:AI5"/>
    <mergeCell ref="AJ4:AJ7"/>
    <mergeCell ref="AK4:AS9"/>
    <mergeCell ref="S6:U7"/>
    <mergeCell ref="V6:AD7"/>
    <mergeCell ref="AE6:AI9"/>
    <mergeCell ref="S8:U9"/>
    <mergeCell ref="V8:AD9"/>
    <mergeCell ref="AJ8:AJ9"/>
    <mergeCell ref="A7:B9"/>
    <mergeCell ref="AT11:AT12"/>
    <mergeCell ref="A11:F12"/>
    <mergeCell ref="G11:I12"/>
    <mergeCell ref="J11:K12"/>
    <mergeCell ref="L11:Q12"/>
    <mergeCell ref="R11:T12"/>
    <mergeCell ref="U11:W12"/>
    <mergeCell ref="G7:G9"/>
    <mergeCell ref="H7:H9"/>
    <mergeCell ref="I7:R9"/>
    <mergeCell ref="C7:E9"/>
    <mergeCell ref="F7:F9"/>
    <mergeCell ref="AL13:AL14"/>
    <mergeCell ref="AM13:AM14"/>
    <mergeCell ref="U13:W14"/>
    <mergeCell ref="X13:Z14"/>
    <mergeCell ref="AA13:AC14"/>
    <mergeCell ref="AE13:AE14"/>
    <mergeCell ref="AF13:AF14"/>
    <mergeCell ref="AG13:AG14"/>
    <mergeCell ref="X11:Z12"/>
    <mergeCell ref="AA11:AC12"/>
    <mergeCell ref="AD11:AD12"/>
    <mergeCell ref="AE11:AJ12"/>
    <mergeCell ref="AK11:AR12"/>
    <mergeCell ref="B13:F13"/>
    <mergeCell ref="G13:I13"/>
    <mergeCell ref="J13:J14"/>
    <mergeCell ref="L13:Q13"/>
    <mergeCell ref="R13:T14"/>
    <mergeCell ref="AA15:AC16"/>
    <mergeCell ref="AE15:AE16"/>
    <mergeCell ref="AF15:AF16"/>
    <mergeCell ref="L16:Q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A13:A14"/>
    <mergeCell ref="A17:A18"/>
    <mergeCell ref="B17:F17"/>
    <mergeCell ref="G17:I17"/>
    <mergeCell ref="J17:J18"/>
    <mergeCell ref="L17:Q17"/>
    <mergeCell ref="R17:T18"/>
    <mergeCell ref="AN15:AN16"/>
    <mergeCell ref="AO15:AO16"/>
    <mergeCell ref="AP15:AP16"/>
    <mergeCell ref="U15:W16"/>
    <mergeCell ref="X15:Z16"/>
    <mergeCell ref="AG15:AG16"/>
    <mergeCell ref="AQ15:AQ16"/>
    <mergeCell ref="AR15:AR16"/>
    <mergeCell ref="AS15:AS16"/>
    <mergeCell ref="AH15:AH16"/>
    <mergeCell ref="AI15:AI16"/>
    <mergeCell ref="AJ15:AJ16"/>
    <mergeCell ref="AK15:AK16"/>
    <mergeCell ref="AL15:AL16"/>
    <mergeCell ref="AM15:AM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3C9DE-1C0A-400B-9B65-8145EB934E51}">
  <sheetPr>
    <tabColor rgb="FF92D050"/>
    <pageSetUpPr fitToPage="1"/>
  </sheetPr>
  <dimension ref="A1:AU40"/>
  <sheetViews>
    <sheetView showGridLines="0" showRowColHeaders="0" zoomScaleSheetLayoutView="75" workbookViewId="0">
      <selection activeCell="B13" sqref="B13:F13"/>
    </sheetView>
  </sheetViews>
  <sheetFormatPr defaultColWidth="8.75" defaultRowHeight="12"/>
  <cols>
    <col min="1" max="1" width="2.375" style="38" customWidth="1"/>
    <col min="2" max="2" width="4.625" style="38" customWidth="1"/>
    <col min="3" max="3" width="3.625" style="38" customWidth="1"/>
    <col min="4" max="4" width="7.625" style="38" customWidth="1"/>
    <col min="5" max="5" width="10.625" style="38" customWidth="1"/>
    <col min="6" max="6" width="9.125" style="38" customWidth="1"/>
    <col min="7" max="7" width="4.75" style="38" customWidth="1"/>
    <col min="8" max="8" width="8.5" style="38" customWidth="1"/>
    <col min="9" max="9" width="2.625" style="38" customWidth="1"/>
    <col min="10" max="10" width="3.375" style="38" customWidth="1"/>
    <col min="11" max="11" width="5.625" style="38" customWidth="1"/>
    <col min="12" max="16" width="2.75" style="38" customWidth="1"/>
    <col min="17" max="17" width="1.625" style="38" customWidth="1"/>
    <col min="18" max="18" width="2.75" style="38" customWidth="1"/>
    <col min="19" max="19" width="8.75" style="38"/>
    <col min="20" max="20" width="2.375" style="38" customWidth="1"/>
    <col min="21" max="29" width="1.125" style="38" customWidth="1"/>
    <col min="30" max="30" width="2.375" style="38" hidden="1" customWidth="1"/>
    <col min="31" max="36" width="2.375" style="38" customWidth="1"/>
    <col min="37" max="46" width="2.125" style="38" customWidth="1"/>
    <col min="47" max="47" width="8.75" style="38"/>
    <col min="48" max="48" width="1.5" style="38" customWidth="1"/>
    <col min="49" max="16384" width="8.75" style="38"/>
  </cols>
  <sheetData>
    <row r="1" spans="1:47" ht="13.9" customHeight="1" thickBot="1">
      <c r="D1" s="1007" t="s">
        <v>33</v>
      </c>
      <c r="E1" s="1007"/>
      <c r="F1" s="1007"/>
      <c r="G1" s="1007"/>
    </row>
    <row r="2" spans="1:47" ht="13.9" customHeight="1">
      <c r="A2" s="1008" t="s">
        <v>34</v>
      </c>
      <c r="B2" s="1008"/>
      <c r="C2" s="1008"/>
      <c r="D2" s="1009" t="s">
        <v>35</v>
      </c>
      <c r="E2" s="1011">
        <f ca="1">TODAY()</f>
        <v>45759</v>
      </c>
      <c r="F2" s="1012"/>
      <c r="G2" s="1013"/>
      <c r="H2" s="1017" t="s">
        <v>36</v>
      </c>
      <c r="I2" s="1018"/>
      <c r="J2" s="1018"/>
      <c r="K2" s="1018"/>
      <c r="L2" s="1018"/>
      <c r="M2" s="1018"/>
      <c r="N2" s="1018"/>
      <c r="O2" s="1018"/>
      <c r="P2" s="1018"/>
      <c r="Q2" s="1018"/>
      <c r="R2" s="1018"/>
      <c r="S2" s="1018"/>
      <c r="T2" s="1018"/>
      <c r="U2" s="1018"/>
      <c r="V2" s="1018"/>
      <c r="W2" s="1018"/>
      <c r="X2" s="1018"/>
      <c r="Y2" s="1018"/>
      <c r="Z2" s="1018"/>
      <c r="AA2" s="1018"/>
      <c r="AB2" s="1018"/>
      <c r="AC2" s="1018"/>
      <c r="AD2" s="1018"/>
      <c r="AE2" s="1018"/>
      <c r="AF2" s="1018"/>
      <c r="AG2" s="1018"/>
      <c r="AH2" s="1018"/>
      <c r="AI2" s="1018"/>
      <c r="AJ2" s="1018"/>
      <c r="AK2" s="1018"/>
      <c r="AL2" s="1018"/>
      <c r="AM2" s="1018"/>
      <c r="AN2" s="1018"/>
      <c r="AO2" s="1018"/>
      <c r="AP2" s="1018"/>
      <c r="AQ2" s="1018"/>
      <c r="AR2" s="1018"/>
      <c r="AS2" s="1018"/>
      <c r="AT2" s="1018"/>
    </row>
    <row r="3" spans="1:47" ht="13.9" customHeight="1" thickBot="1">
      <c r="C3" s="39"/>
      <c r="D3" s="1010"/>
      <c r="E3" s="1014"/>
      <c r="F3" s="1015"/>
      <c r="G3" s="1016"/>
      <c r="H3" s="1017"/>
      <c r="I3" s="1018"/>
      <c r="J3" s="1018"/>
      <c r="K3" s="1018"/>
      <c r="L3" s="1018"/>
      <c r="M3" s="1018"/>
      <c r="N3" s="1018"/>
      <c r="O3" s="1018"/>
      <c r="P3" s="1018"/>
      <c r="Q3" s="1018"/>
      <c r="R3" s="1018"/>
      <c r="S3" s="1018"/>
      <c r="T3" s="1018"/>
      <c r="U3" s="1018"/>
      <c r="V3" s="1018"/>
      <c r="W3" s="1018"/>
      <c r="X3" s="1018"/>
      <c r="Y3" s="1018"/>
      <c r="Z3" s="1018"/>
      <c r="AA3" s="1018"/>
      <c r="AB3" s="1018"/>
      <c r="AC3" s="1018"/>
      <c r="AD3" s="1018"/>
      <c r="AE3" s="1018"/>
      <c r="AF3" s="1018"/>
      <c r="AG3" s="1018"/>
      <c r="AH3" s="1018"/>
      <c r="AI3" s="1018"/>
      <c r="AJ3" s="1018"/>
      <c r="AK3" s="1018"/>
      <c r="AL3" s="1018"/>
      <c r="AM3" s="1018"/>
      <c r="AN3" s="1018"/>
      <c r="AO3" s="1018"/>
      <c r="AP3" s="1018"/>
      <c r="AQ3" s="1018"/>
      <c r="AR3" s="1018"/>
      <c r="AS3" s="1018"/>
      <c r="AT3" s="1018"/>
    </row>
    <row r="4" spans="1:47" ht="9" customHeight="1">
      <c r="A4" s="1019" t="s">
        <v>37</v>
      </c>
      <c r="B4" s="1020"/>
      <c r="C4" s="1023" t="str">
        <f>'Ⓗ-2演奏利用明細書【単曲】(印刷)'!C4:G6</f>
        <v>第27回全九州カラーガード・パーカッションコンテスト
_x000D_【ソロ部門】</v>
      </c>
      <c r="D4" s="1024"/>
      <c r="E4" s="1024"/>
      <c r="F4" s="1024"/>
      <c r="G4" s="1025"/>
      <c r="H4" s="1029" t="s">
        <v>38</v>
      </c>
      <c r="I4" s="1115" t="str">
        <f>'Ⓗ-2演奏利用明細書【単曲】(印刷)'!I4:R6</f>
        <v>唐津市文化体育館</v>
      </c>
      <c r="J4" s="1033"/>
      <c r="K4" s="1033"/>
      <c r="L4" s="1033"/>
      <c r="M4" s="1033"/>
      <c r="N4" s="1033"/>
      <c r="O4" s="1033"/>
      <c r="P4" s="1033"/>
      <c r="Q4" s="1033"/>
      <c r="R4" s="1034"/>
      <c r="S4" s="1038" t="s">
        <v>39</v>
      </c>
      <c r="T4" s="1038"/>
      <c r="U4" s="1039"/>
      <c r="V4" s="1000" t="s">
        <v>40</v>
      </c>
      <c r="W4" s="1001"/>
      <c r="X4" s="1001"/>
      <c r="Y4" s="1001"/>
      <c r="Z4" s="1001"/>
      <c r="AA4" s="1001"/>
      <c r="AB4" s="1002"/>
      <c r="AC4" s="1002"/>
      <c r="AD4" s="1003"/>
      <c r="AE4" s="1040" t="s">
        <v>41</v>
      </c>
      <c r="AF4" s="1041"/>
      <c r="AG4" s="1041"/>
      <c r="AH4" s="1041"/>
      <c r="AI4" s="1042"/>
      <c r="AJ4" s="1045" t="s">
        <v>42</v>
      </c>
      <c r="AK4" s="873"/>
      <c r="AL4" s="1046"/>
      <c r="AM4" s="1046"/>
      <c r="AN4" s="1046"/>
      <c r="AO4" s="1046"/>
      <c r="AP4" s="1046"/>
      <c r="AQ4" s="1046"/>
      <c r="AR4" s="1046"/>
      <c r="AS4" s="1047"/>
      <c r="AT4" s="40"/>
    </row>
    <row r="5" spans="1:47" ht="9" customHeight="1">
      <c r="A5" s="1021"/>
      <c r="B5" s="977"/>
      <c r="C5" s="1023"/>
      <c r="D5" s="1024"/>
      <c r="E5" s="1024"/>
      <c r="F5" s="1024"/>
      <c r="G5" s="1025"/>
      <c r="H5" s="1030"/>
      <c r="I5" s="985"/>
      <c r="J5" s="986"/>
      <c r="K5" s="986"/>
      <c r="L5" s="986"/>
      <c r="M5" s="986"/>
      <c r="N5" s="986"/>
      <c r="O5" s="986"/>
      <c r="P5" s="986"/>
      <c r="Q5" s="986"/>
      <c r="R5" s="987"/>
      <c r="S5" s="857"/>
      <c r="T5" s="857"/>
      <c r="U5" s="858"/>
      <c r="V5" s="1004"/>
      <c r="W5" s="1005"/>
      <c r="X5" s="1005"/>
      <c r="Y5" s="1005"/>
      <c r="Z5" s="1005"/>
      <c r="AA5" s="1005"/>
      <c r="AB5" s="1005"/>
      <c r="AC5" s="1005"/>
      <c r="AD5" s="1006"/>
      <c r="AE5" s="1043"/>
      <c r="AF5" s="859"/>
      <c r="AG5" s="859"/>
      <c r="AH5" s="859"/>
      <c r="AI5" s="1044"/>
      <c r="AJ5" s="1045"/>
      <c r="AK5" s="845"/>
      <c r="AL5" s="1048"/>
      <c r="AM5" s="1048"/>
      <c r="AN5" s="1048"/>
      <c r="AO5" s="1048"/>
      <c r="AP5" s="1048"/>
      <c r="AQ5" s="1048"/>
      <c r="AR5" s="1048"/>
      <c r="AS5" s="1049"/>
      <c r="AT5" s="40"/>
    </row>
    <row r="6" spans="1:47" ht="9" customHeight="1">
      <c r="A6" s="1022"/>
      <c r="B6" s="960"/>
      <c r="C6" s="1026"/>
      <c r="D6" s="1027"/>
      <c r="E6" s="1027"/>
      <c r="F6" s="1027"/>
      <c r="G6" s="1028"/>
      <c r="H6" s="1031"/>
      <c r="I6" s="1035"/>
      <c r="J6" s="1036"/>
      <c r="K6" s="1036"/>
      <c r="L6" s="1036"/>
      <c r="M6" s="1036"/>
      <c r="N6" s="1036"/>
      <c r="O6" s="1036"/>
      <c r="P6" s="1036"/>
      <c r="Q6" s="1036"/>
      <c r="R6" s="1037"/>
      <c r="S6" s="1038" t="s">
        <v>43</v>
      </c>
      <c r="T6" s="1038"/>
      <c r="U6" s="1039"/>
      <c r="V6" s="1000" t="s">
        <v>44</v>
      </c>
      <c r="W6" s="1001"/>
      <c r="X6" s="1001"/>
      <c r="Y6" s="1001"/>
      <c r="Z6" s="1001"/>
      <c r="AA6" s="1001"/>
      <c r="AB6" s="1001"/>
      <c r="AC6" s="1001"/>
      <c r="AD6" s="1052"/>
      <c r="AE6" s="1056"/>
      <c r="AF6" s="997"/>
      <c r="AG6" s="997"/>
      <c r="AH6" s="997"/>
      <c r="AI6" s="1057"/>
      <c r="AJ6" s="1045"/>
      <c r="AK6" s="845"/>
      <c r="AL6" s="1048"/>
      <c r="AM6" s="1048"/>
      <c r="AN6" s="1048"/>
      <c r="AO6" s="1048"/>
      <c r="AP6" s="1048"/>
      <c r="AQ6" s="1048"/>
      <c r="AR6" s="1048"/>
      <c r="AS6" s="1049"/>
      <c r="AT6" s="40"/>
    </row>
    <row r="7" spans="1:47" ht="9" customHeight="1">
      <c r="A7" s="1065" t="s">
        <v>45</v>
      </c>
      <c r="B7" s="1066"/>
      <c r="C7" s="991" t="str">
        <f>'Ⓗ-2演奏利用明細書【単曲】(印刷)'!C7:E9</f>
        <v>自　２０２５年６月２２日
_x000D_至　２０２５年６月２２日</v>
      </c>
      <c r="D7" s="992"/>
      <c r="E7" s="992"/>
      <c r="F7" s="997">
        <f>'Ⓗ-2演奏利用明細書【単曲】(印刷)'!F7:F9</f>
        <v>1</v>
      </c>
      <c r="G7" s="957" t="s">
        <v>46</v>
      </c>
      <c r="H7" s="979" t="s">
        <v>47</v>
      </c>
      <c r="I7" s="982" t="str">
        <f>'Ⓗ-2演奏利用明細書【単曲】(印刷)'!I7:R9</f>
        <v>九州マーチングバンド協会</v>
      </c>
      <c r="J7" s="983"/>
      <c r="K7" s="983"/>
      <c r="L7" s="983"/>
      <c r="M7" s="983"/>
      <c r="N7" s="983"/>
      <c r="O7" s="983"/>
      <c r="P7" s="983"/>
      <c r="Q7" s="983"/>
      <c r="R7" s="984"/>
      <c r="S7" s="857"/>
      <c r="T7" s="857"/>
      <c r="U7" s="858"/>
      <c r="V7" s="1053"/>
      <c r="W7" s="1054"/>
      <c r="X7" s="1054"/>
      <c r="Y7" s="1054"/>
      <c r="Z7" s="1054"/>
      <c r="AA7" s="1054"/>
      <c r="AB7" s="1054"/>
      <c r="AC7" s="1054"/>
      <c r="AD7" s="1055"/>
      <c r="AE7" s="1058"/>
      <c r="AF7" s="998"/>
      <c r="AG7" s="998"/>
      <c r="AH7" s="998"/>
      <c r="AI7" s="1059"/>
      <c r="AJ7" s="1045"/>
      <c r="AK7" s="845"/>
      <c r="AL7" s="1048"/>
      <c r="AM7" s="1048"/>
      <c r="AN7" s="1048"/>
      <c r="AO7" s="1048"/>
      <c r="AP7" s="1048"/>
      <c r="AQ7" s="1048"/>
      <c r="AR7" s="1048"/>
      <c r="AS7" s="1049"/>
      <c r="AT7" s="40"/>
    </row>
    <row r="8" spans="1:47" ht="9" customHeight="1">
      <c r="A8" s="1065"/>
      <c r="B8" s="1066"/>
      <c r="C8" s="993"/>
      <c r="D8" s="994"/>
      <c r="E8" s="994"/>
      <c r="F8" s="998"/>
      <c r="G8" s="977"/>
      <c r="H8" s="980"/>
      <c r="I8" s="985"/>
      <c r="J8" s="986"/>
      <c r="K8" s="986"/>
      <c r="L8" s="986"/>
      <c r="M8" s="986"/>
      <c r="N8" s="986"/>
      <c r="O8" s="986"/>
      <c r="P8" s="986"/>
      <c r="Q8" s="986"/>
      <c r="R8" s="987"/>
      <c r="S8" s="1038" t="s">
        <v>48</v>
      </c>
      <c r="T8" s="1038"/>
      <c r="U8" s="1039"/>
      <c r="V8" s="1000" t="s">
        <v>69</v>
      </c>
      <c r="W8" s="1001"/>
      <c r="X8" s="1001"/>
      <c r="Y8" s="1001"/>
      <c r="Z8" s="1001"/>
      <c r="AA8" s="1001"/>
      <c r="AB8" s="1001"/>
      <c r="AC8" s="1001"/>
      <c r="AD8" s="1052"/>
      <c r="AE8" s="1058"/>
      <c r="AF8" s="998"/>
      <c r="AG8" s="998"/>
      <c r="AH8" s="998"/>
      <c r="AI8" s="1059"/>
      <c r="AJ8" s="1063" t="s">
        <v>49</v>
      </c>
      <c r="AK8" s="845"/>
      <c r="AL8" s="1048"/>
      <c r="AM8" s="1048"/>
      <c r="AN8" s="1048"/>
      <c r="AO8" s="1048"/>
      <c r="AP8" s="1048"/>
      <c r="AQ8" s="1048"/>
      <c r="AR8" s="1048"/>
      <c r="AS8" s="1049"/>
      <c r="AT8" s="40"/>
    </row>
    <row r="9" spans="1:47" ht="9" customHeight="1" thickBot="1">
      <c r="A9" s="1067"/>
      <c r="B9" s="1068"/>
      <c r="C9" s="995"/>
      <c r="D9" s="996"/>
      <c r="E9" s="996"/>
      <c r="F9" s="999"/>
      <c r="G9" s="978"/>
      <c r="H9" s="981"/>
      <c r="I9" s="988"/>
      <c r="J9" s="989"/>
      <c r="K9" s="989"/>
      <c r="L9" s="989"/>
      <c r="M9" s="989"/>
      <c r="N9" s="989"/>
      <c r="O9" s="989"/>
      <c r="P9" s="989"/>
      <c r="Q9" s="989"/>
      <c r="R9" s="990"/>
      <c r="S9" s="857"/>
      <c r="T9" s="857"/>
      <c r="U9" s="858"/>
      <c r="V9" s="1053"/>
      <c r="W9" s="1054"/>
      <c r="X9" s="1054"/>
      <c r="Y9" s="1054"/>
      <c r="Z9" s="1054"/>
      <c r="AA9" s="1054"/>
      <c r="AB9" s="1054"/>
      <c r="AC9" s="1054"/>
      <c r="AD9" s="1055"/>
      <c r="AE9" s="1060"/>
      <c r="AF9" s="1061"/>
      <c r="AG9" s="1061"/>
      <c r="AH9" s="1061"/>
      <c r="AI9" s="1062"/>
      <c r="AJ9" s="1064"/>
      <c r="AK9" s="874"/>
      <c r="AL9" s="1050"/>
      <c r="AM9" s="1050"/>
      <c r="AN9" s="1050"/>
      <c r="AO9" s="1050"/>
      <c r="AP9" s="1050"/>
      <c r="AQ9" s="1050"/>
      <c r="AR9" s="1050"/>
      <c r="AS9" s="1051"/>
      <c r="AT9" s="40"/>
    </row>
    <row r="10" spans="1:47" ht="9" customHeight="1" thickBot="1">
      <c r="A10" s="41"/>
      <c r="B10" s="41"/>
    </row>
    <row r="11" spans="1:47" ht="10.9" customHeight="1" thickTop="1">
      <c r="A11" s="961" t="s">
        <v>50</v>
      </c>
      <c r="B11" s="962"/>
      <c r="C11" s="962"/>
      <c r="D11" s="962"/>
      <c r="E11" s="962"/>
      <c r="F11" s="962"/>
      <c r="G11" s="964" t="s">
        <v>78</v>
      </c>
      <c r="H11" s="962"/>
      <c r="I11" s="965"/>
      <c r="J11" s="962" t="s">
        <v>51</v>
      </c>
      <c r="K11" s="965"/>
      <c r="L11" s="964" t="s">
        <v>79</v>
      </c>
      <c r="M11" s="962"/>
      <c r="N11" s="962"/>
      <c r="O11" s="962"/>
      <c r="P11" s="962"/>
      <c r="Q11" s="965"/>
      <c r="R11" s="966" t="s">
        <v>52</v>
      </c>
      <c r="S11" s="967"/>
      <c r="T11" s="968"/>
      <c r="U11" s="937" t="s">
        <v>53</v>
      </c>
      <c r="V11" s="972"/>
      <c r="W11" s="973"/>
      <c r="X11" s="937" t="s">
        <v>54</v>
      </c>
      <c r="Y11" s="938"/>
      <c r="Z11" s="939"/>
      <c r="AA11" s="1111" t="s">
        <v>55</v>
      </c>
      <c r="AB11" s="1111"/>
      <c r="AC11" s="1112"/>
      <c r="AD11" s="947"/>
      <c r="AE11" s="949" t="s">
        <v>56</v>
      </c>
      <c r="AF11" s="950"/>
      <c r="AG11" s="950"/>
      <c r="AH11" s="950"/>
      <c r="AI11" s="950"/>
      <c r="AJ11" s="951"/>
      <c r="AK11" s="955" t="s">
        <v>57</v>
      </c>
      <c r="AL11" s="956"/>
      <c r="AM11" s="956"/>
      <c r="AN11" s="956"/>
      <c r="AO11" s="956"/>
      <c r="AP11" s="956"/>
      <c r="AQ11" s="956"/>
      <c r="AR11" s="957"/>
      <c r="AS11" s="42"/>
      <c r="AT11" s="845"/>
    </row>
    <row r="12" spans="1:47" ht="10.15" customHeight="1">
      <c r="A12" s="963"/>
      <c r="B12" s="959"/>
      <c r="C12" s="959"/>
      <c r="D12" s="959"/>
      <c r="E12" s="959"/>
      <c r="F12" s="959"/>
      <c r="G12" s="958"/>
      <c r="H12" s="959"/>
      <c r="I12" s="960"/>
      <c r="J12" s="959"/>
      <c r="K12" s="960"/>
      <c r="L12" s="958"/>
      <c r="M12" s="959"/>
      <c r="N12" s="959"/>
      <c r="O12" s="959"/>
      <c r="P12" s="959"/>
      <c r="Q12" s="960"/>
      <c r="R12" s="969"/>
      <c r="S12" s="970"/>
      <c r="T12" s="971"/>
      <c r="U12" s="974"/>
      <c r="V12" s="975"/>
      <c r="W12" s="976"/>
      <c r="X12" s="940"/>
      <c r="Y12" s="941"/>
      <c r="Z12" s="942"/>
      <c r="AA12" s="1113"/>
      <c r="AB12" s="1113"/>
      <c r="AC12" s="1114"/>
      <c r="AD12" s="948"/>
      <c r="AE12" s="952"/>
      <c r="AF12" s="953"/>
      <c r="AG12" s="953"/>
      <c r="AH12" s="953"/>
      <c r="AI12" s="953"/>
      <c r="AJ12" s="954"/>
      <c r="AK12" s="958"/>
      <c r="AL12" s="959"/>
      <c r="AM12" s="959"/>
      <c r="AN12" s="959"/>
      <c r="AO12" s="959"/>
      <c r="AP12" s="959"/>
      <c r="AQ12" s="959"/>
      <c r="AR12" s="960"/>
      <c r="AS12" s="43"/>
      <c r="AT12" s="845"/>
    </row>
    <row r="13" spans="1:47" ht="19.5" customHeight="1">
      <c r="A13" s="920">
        <v>1</v>
      </c>
      <c r="B13" s="1108"/>
      <c r="C13" s="1109"/>
      <c r="D13" s="1109"/>
      <c r="E13" s="1109"/>
      <c r="F13" s="1110"/>
      <c r="G13" s="906"/>
      <c r="H13" s="907"/>
      <c r="I13" s="908"/>
      <c r="J13" s="909" t="s">
        <v>58</v>
      </c>
      <c r="K13" s="44" t="s">
        <v>59</v>
      </c>
      <c r="L13" s="1087"/>
      <c r="M13" s="1088"/>
      <c r="N13" s="1088"/>
      <c r="O13" s="1088"/>
      <c r="P13" s="1088"/>
      <c r="Q13" s="1089"/>
      <c r="R13" s="931" t="str">
        <f>IF('1.【参加申込入力シート】'!D11="","",'1.【参加申込入力シート】'!D11)</f>
        <v/>
      </c>
      <c r="S13" s="932"/>
      <c r="T13" s="933"/>
      <c r="U13" s="1072"/>
      <c r="V13" s="1073"/>
      <c r="W13" s="1074"/>
      <c r="X13" s="1078" t="s">
        <v>40</v>
      </c>
      <c r="Y13" s="1079"/>
      <c r="Z13" s="1080"/>
      <c r="AA13" s="882" t="s">
        <v>40</v>
      </c>
      <c r="AB13" s="882"/>
      <c r="AC13" s="887"/>
      <c r="AD13" s="45"/>
      <c r="AE13" s="890"/>
      <c r="AF13" s="865"/>
      <c r="AG13" s="869"/>
      <c r="AH13" s="867"/>
      <c r="AI13" s="865"/>
      <c r="AJ13" s="869"/>
      <c r="AK13" s="890"/>
      <c r="AL13" s="865"/>
      <c r="AM13" s="865"/>
      <c r="AN13" s="865"/>
      <c r="AO13" s="865"/>
      <c r="AP13" s="865"/>
      <c r="AQ13" s="865"/>
      <c r="AR13" s="869"/>
      <c r="AS13" s="871"/>
      <c r="AT13" s="845"/>
    </row>
    <row r="14" spans="1:47" ht="19.5" customHeight="1">
      <c r="A14" s="920"/>
      <c r="B14" s="1105"/>
      <c r="C14" s="1106"/>
      <c r="D14" s="1106"/>
      <c r="E14" s="1106"/>
      <c r="F14" s="1107"/>
      <c r="G14" s="895"/>
      <c r="H14" s="896"/>
      <c r="I14" s="897"/>
      <c r="J14" s="921"/>
      <c r="K14" s="46" t="s">
        <v>60</v>
      </c>
      <c r="L14" s="1084"/>
      <c r="M14" s="1085"/>
      <c r="N14" s="1085"/>
      <c r="O14" s="1085"/>
      <c r="P14" s="1085"/>
      <c r="Q14" s="1086"/>
      <c r="R14" s="934"/>
      <c r="S14" s="935"/>
      <c r="T14" s="936"/>
      <c r="U14" s="1099"/>
      <c r="V14" s="1100"/>
      <c r="W14" s="1101"/>
      <c r="X14" s="1102"/>
      <c r="Y14" s="1103"/>
      <c r="Z14" s="1104"/>
      <c r="AA14" s="888"/>
      <c r="AB14" s="888"/>
      <c r="AC14" s="889"/>
      <c r="AD14" s="47"/>
      <c r="AE14" s="891"/>
      <c r="AF14" s="866"/>
      <c r="AG14" s="870"/>
      <c r="AH14" s="868"/>
      <c r="AI14" s="866"/>
      <c r="AJ14" s="870"/>
      <c r="AK14" s="891"/>
      <c r="AL14" s="866"/>
      <c r="AM14" s="866"/>
      <c r="AN14" s="866"/>
      <c r="AO14" s="866"/>
      <c r="AP14" s="866"/>
      <c r="AQ14" s="866"/>
      <c r="AR14" s="870"/>
      <c r="AS14" s="872"/>
      <c r="AT14" s="845"/>
    </row>
    <row r="15" spans="1:47" ht="19.5" customHeight="1">
      <c r="A15" s="930">
        <v>2</v>
      </c>
      <c r="B15" s="1108"/>
      <c r="C15" s="1109"/>
      <c r="D15" s="1109"/>
      <c r="E15" s="1109"/>
      <c r="F15" s="1110"/>
      <c r="G15" s="906"/>
      <c r="H15" s="907"/>
      <c r="I15" s="908"/>
      <c r="J15" s="909" t="s">
        <v>58</v>
      </c>
      <c r="K15" s="44" t="s">
        <v>59</v>
      </c>
      <c r="L15" s="1087"/>
      <c r="M15" s="1088"/>
      <c r="N15" s="1088"/>
      <c r="O15" s="1088"/>
      <c r="P15" s="1088"/>
      <c r="Q15" s="1089"/>
      <c r="R15" s="1090"/>
      <c r="S15" s="1091"/>
      <c r="T15" s="1092"/>
      <c r="U15" s="1072"/>
      <c r="V15" s="1073"/>
      <c r="W15" s="1073"/>
      <c r="X15" s="1078" t="s">
        <v>40</v>
      </c>
      <c r="Y15" s="1079"/>
      <c r="Z15" s="1080"/>
      <c r="AA15" s="882" t="s">
        <v>40</v>
      </c>
      <c r="AB15" s="882"/>
      <c r="AC15" s="887"/>
      <c r="AD15" s="45"/>
      <c r="AE15" s="890"/>
      <c r="AF15" s="865"/>
      <c r="AG15" s="869"/>
      <c r="AH15" s="867"/>
      <c r="AI15" s="865"/>
      <c r="AJ15" s="869"/>
      <c r="AK15" s="873"/>
      <c r="AL15" s="863"/>
      <c r="AM15" s="863"/>
      <c r="AN15" s="863"/>
      <c r="AO15" s="863"/>
      <c r="AP15" s="865"/>
      <c r="AQ15" s="867"/>
      <c r="AR15" s="869"/>
      <c r="AS15" s="871"/>
      <c r="AT15" s="845"/>
    </row>
    <row r="16" spans="1:47" ht="19.5" customHeight="1">
      <c r="A16" s="920"/>
      <c r="B16" s="1105"/>
      <c r="C16" s="1106"/>
      <c r="D16" s="1106"/>
      <c r="E16" s="1106"/>
      <c r="F16" s="1107"/>
      <c r="G16" s="895"/>
      <c r="H16" s="896"/>
      <c r="I16" s="897"/>
      <c r="J16" s="921"/>
      <c r="K16" s="46" t="s">
        <v>60</v>
      </c>
      <c r="L16" s="1084"/>
      <c r="M16" s="1085"/>
      <c r="N16" s="1085"/>
      <c r="O16" s="1085"/>
      <c r="P16" s="1085"/>
      <c r="Q16" s="1086"/>
      <c r="R16" s="1096"/>
      <c r="S16" s="1097"/>
      <c r="T16" s="1098"/>
      <c r="U16" s="1099"/>
      <c r="V16" s="1100"/>
      <c r="W16" s="1100"/>
      <c r="X16" s="1102"/>
      <c r="Y16" s="1103"/>
      <c r="Z16" s="1104"/>
      <c r="AA16" s="888"/>
      <c r="AB16" s="888"/>
      <c r="AC16" s="889"/>
      <c r="AD16" s="47"/>
      <c r="AE16" s="891"/>
      <c r="AF16" s="866"/>
      <c r="AG16" s="870"/>
      <c r="AH16" s="868"/>
      <c r="AI16" s="866"/>
      <c r="AJ16" s="870"/>
      <c r="AK16" s="874"/>
      <c r="AL16" s="864"/>
      <c r="AM16" s="864"/>
      <c r="AN16" s="864"/>
      <c r="AO16" s="864"/>
      <c r="AP16" s="866"/>
      <c r="AQ16" s="868"/>
      <c r="AR16" s="870"/>
      <c r="AS16" s="872"/>
      <c r="AT16" s="845"/>
      <c r="AU16" s="48"/>
    </row>
    <row r="17" spans="1:47" ht="19.5" customHeight="1">
      <c r="A17" s="920">
        <v>3</v>
      </c>
      <c r="B17" s="1108"/>
      <c r="C17" s="1109"/>
      <c r="D17" s="1109"/>
      <c r="E17" s="1109"/>
      <c r="F17" s="1110"/>
      <c r="G17" s="906"/>
      <c r="H17" s="907"/>
      <c r="I17" s="908"/>
      <c r="J17" s="909" t="s">
        <v>58</v>
      </c>
      <c r="K17" s="44" t="s">
        <v>59</v>
      </c>
      <c r="L17" s="1087"/>
      <c r="M17" s="1088"/>
      <c r="N17" s="1088"/>
      <c r="O17" s="1088"/>
      <c r="P17" s="1088"/>
      <c r="Q17" s="1089"/>
      <c r="R17" s="1090"/>
      <c r="S17" s="1091"/>
      <c r="T17" s="1092"/>
      <c r="U17" s="1072"/>
      <c r="V17" s="1073"/>
      <c r="W17" s="1073"/>
      <c r="X17" s="1078" t="s">
        <v>40</v>
      </c>
      <c r="Y17" s="1079"/>
      <c r="Z17" s="1080"/>
      <c r="AA17" s="882" t="s">
        <v>40</v>
      </c>
      <c r="AB17" s="882"/>
      <c r="AC17" s="887"/>
      <c r="AD17" s="45"/>
      <c r="AE17" s="890"/>
      <c r="AF17" s="865"/>
      <c r="AG17" s="869"/>
      <c r="AH17" s="867"/>
      <c r="AI17" s="865"/>
      <c r="AJ17" s="869"/>
      <c r="AK17" s="873"/>
      <c r="AL17" s="863"/>
      <c r="AM17" s="863"/>
      <c r="AN17" s="863"/>
      <c r="AO17" s="863"/>
      <c r="AP17" s="865"/>
      <c r="AQ17" s="867"/>
      <c r="AR17" s="869"/>
      <c r="AS17" s="871"/>
      <c r="AT17" s="845"/>
    </row>
    <row r="18" spans="1:47" ht="19.5" customHeight="1">
      <c r="A18" s="920"/>
      <c r="B18" s="1105"/>
      <c r="C18" s="1106"/>
      <c r="D18" s="1106"/>
      <c r="E18" s="1106"/>
      <c r="F18" s="1107"/>
      <c r="G18" s="895"/>
      <c r="H18" s="896"/>
      <c r="I18" s="897"/>
      <c r="J18" s="921"/>
      <c r="K18" s="46" t="s">
        <v>60</v>
      </c>
      <c r="L18" s="1084"/>
      <c r="M18" s="1085"/>
      <c r="N18" s="1085"/>
      <c r="O18" s="1085"/>
      <c r="P18" s="1085"/>
      <c r="Q18" s="1086"/>
      <c r="R18" s="1096"/>
      <c r="S18" s="1097"/>
      <c r="T18" s="1098"/>
      <c r="U18" s="1099"/>
      <c r="V18" s="1100"/>
      <c r="W18" s="1100"/>
      <c r="X18" s="1102"/>
      <c r="Y18" s="1103"/>
      <c r="Z18" s="1104"/>
      <c r="AA18" s="888"/>
      <c r="AB18" s="888"/>
      <c r="AC18" s="889"/>
      <c r="AD18" s="47"/>
      <c r="AE18" s="891"/>
      <c r="AF18" s="866"/>
      <c r="AG18" s="870"/>
      <c r="AH18" s="868"/>
      <c r="AI18" s="866"/>
      <c r="AJ18" s="870"/>
      <c r="AK18" s="874"/>
      <c r="AL18" s="864"/>
      <c r="AM18" s="864"/>
      <c r="AN18" s="864"/>
      <c r="AO18" s="864"/>
      <c r="AP18" s="866"/>
      <c r="AQ18" s="868"/>
      <c r="AR18" s="870"/>
      <c r="AS18" s="872"/>
      <c r="AT18" s="845"/>
    </row>
    <row r="19" spans="1:47" ht="19.5" customHeight="1">
      <c r="A19" s="920">
        <v>4</v>
      </c>
      <c r="B19" s="1087"/>
      <c r="C19" s="1088"/>
      <c r="D19" s="1088"/>
      <c r="E19" s="1088"/>
      <c r="F19" s="1089"/>
      <c r="G19" s="906"/>
      <c r="H19" s="907"/>
      <c r="I19" s="908"/>
      <c r="J19" s="909" t="s">
        <v>58</v>
      </c>
      <c r="K19" s="44" t="s">
        <v>59</v>
      </c>
      <c r="L19" s="1087"/>
      <c r="M19" s="1088"/>
      <c r="N19" s="1088"/>
      <c r="O19" s="1088"/>
      <c r="P19" s="1088"/>
      <c r="Q19" s="1089"/>
      <c r="R19" s="1090"/>
      <c r="S19" s="1091"/>
      <c r="T19" s="1092"/>
      <c r="U19" s="1072"/>
      <c r="V19" s="1073"/>
      <c r="W19" s="1073"/>
      <c r="X19" s="1078" t="s">
        <v>40</v>
      </c>
      <c r="Y19" s="1079"/>
      <c r="Z19" s="1080"/>
      <c r="AA19" s="882" t="s">
        <v>40</v>
      </c>
      <c r="AB19" s="882"/>
      <c r="AC19" s="887"/>
      <c r="AD19" s="45"/>
      <c r="AE19" s="890"/>
      <c r="AF19" s="865"/>
      <c r="AG19" s="869"/>
      <c r="AH19" s="867"/>
      <c r="AI19" s="865"/>
      <c r="AJ19" s="869"/>
      <c r="AK19" s="873"/>
      <c r="AL19" s="863"/>
      <c r="AM19" s="863"/>
      <c r="AN19" s="863"/>
      <c r="AO19" s="863"/>
      <c r="AP19" s="865"/>
      <c r="AQ19" s="867"/>
      <c r="AR19" s="869"/>
      <c r="AS19" s="871"/>
      <c r="AT19" s="845"/>
    </row>
    <row r="20" spans="1:47" ht="19.5" customHeight="1">
      <c r="A20" s="920"/>
      <c r="B20" s="1084"/>
      <c r="C20" s="1085"/>
      <c r="D20" s="1085"/>
      <c r="E20" s="1085"/>
      <c r="F20" s="1086"/>
      <c r="G20" s="895"/>
      <c r="H20" s="896"/>
      <c r="I20" s="897"/>
      <c r="J20" s="921"/>
      <c r="K20" s="46" t="s">
        <v>60</v>
      </c>
      <c r="L20" s="1084"/>
      <c r="M20" s="1085"/>
      <c r="N20" s="1085"/>
      <c r="O20" s="1085"/>
      <c r="P20" s="1085"/>
      <c r="Q20" s="1086"/>
      <c r="R20" s="1096"/>
      <c r="S20" s="1097"/>
      <c r="T20" s="1098"/>
      <c r="U20" s="1099"/>
      <c r="V20" s="1100"/>
      <c r="W20" s="1100"/>
      <c r="X20" s="1102"/>
      <c r="Y20" s="1103"/>
      <c r="Z20" s="1104"/>
      <c r="AA20" s="888"/>
      <c r="AB20" s="888"/>
      <c r="AC20" s="889"/>
      <c r="AD20" s="47"/>
      <c r="AE20" s="891"/>
      <c r="AF20" s="866"/>
      <c r="AG20" s="870"/>
      <c r="AH20" s="868"/>
      <c r="AI20" s="866"/>
      <c r="AJ20" s="870"/>
      <c r="AK20" s="874"/>
      <c r="AL20" s="864"/>
      <c r="AM20" s="864"/>
      <c r="AN20" s="864"/>
      <c r="AO20" s="864"/>
      <c r="AP20" s="866"/>
      <c r="AQ20" s="868"/>
      <c r="AR20" s="870"/>
      <c r="AS20" s="872"/>
      <c r="AT20" s="845"/>
    </row>
    <row r="21" spans="1:47" ht="19.5" customHeight="1">
      <c r="A21" s="920">
        <v>5</v>
      </c>
      <c r="B21" s="1087"/>
      <c r="C21" s="1088"/>
      <c r="D21" s="1088"/>
      <c r="E21" s="1088"/>
      <c r="F21" s="1089"/>
      <c r="G21" s="906"/>
      <c r="H21" s="907"/>
      <c r="I21" s="908"/>
      <c r="J21" s="909" t="s">
        <v>58</v>
      </c>
      <c r="K21" s="44" t="s">
        <v>59</v>
      </c>
      <c r="L21" s="1087"/>
      <c r="M21" s="1088"/>
      <c r="N21" s="1088"/>
      <c r="O21" s="1088"/>
      <c r="P21" s="1088"/>
      <c r="Q21" s="1089"/>
      <c r="R21" s="1090"/>
      <c r="S21" s="1091"/>
      <c r="T21" s="1092"/>
      <c r="U21" s="1072"/>
      <c r="V21" s="1073"/>
      <c r="W21" s="1073"/>
      <c r="X21" s="1078" t="s">
        <v>40</v>
      </c>
      <c r="Y21" s="1079"/>
      <c r="Z21" s="1080"/>
      <c r="AA21" s="882" t="s">
        <v>40</v>
      </c>
      <c r="AB21" s="882"/>
      <c r="AC21" s="887"/>
      <c r="AD21" s="45"/>
      <c r="AE21" s="890"/>
      <c r="AF21" s="865"/>
      <c r="AG21" s="869"/>
      <c r="AH21" s="867"/>
      <c r="AI21" s="865"/>
      <c r="AJ21" s="869"/>
      <c r="AK21" s="873"/>
      <c r="AL21" s="863"/>
      <c r="AM21" s="863"/>
      <c r="AN21" s="863"/>
      <c r="AO21" s="863"/>
      <c r="AP21" s="865"/>
      <c r="AQ21" s="867"/>
      <c r="AR21" s="869"/>
      <c r="AS21" s="871"/>
      <c r="AT21" s="845"/>
    </row>
    <row r="22" spans="1:47" ht="19.5" customHeight="1">
      <c r="A22" s="920"/>
      <c r="B22" s="1084"/>
      <c r="C22" s="1085"/>
      <c r="D22" s="1085"/>
      <c r="E22" s="1085"/>
      <c r="F22" s="1086"/>
      <c r="G22" s="895"/>
      <c r="H22" s="896"/>
      <c r="I22" s="897"/>
      <c r="J22" s="921"/>
      <c r="K22" s="46" t="s">
        <v>60</v>
      </c>
      <c r="L22" s="1084"/>
      <c r="M22" s="1085"/>
      <c r="N22" s="1085"/>
      <c r="O22" s="1085"/>
      <c r="P22" s="1085"/>
      <c r="Q22" s="1086"/>
      <c r="R22" s="1096"/>
      <c r="S22" s="1097"/>
      <c r="T22" s="1098"/>
      <c r="U22" s="1099"/>
      <c r="V22" s="1100"/>
      <c r="W22" s="1100"/>
      <c r="X22" s="1102"/>
      <c r="Y22" s="1103"/>
      <c r="Z22" s="1104"/>
      <c r="AA22" s="888"/>
      <c r="AB22" s="888"/>
      <c r="AC22" s="889"/>
      <c r="AD22" s="47"/>
      <c r="AE22" s="891"/>
      <c r="AF22" s="866"/>
      <c r="AG22" s="870"/>
      <c r="AH22" s="868"/>
      <c r="AI22" s="866"/>
      <c r="AJ22" s="870"/>
      <c r="AK22" s="874"/>
      <c r="AL22" s="864"/>
      <c r="AM22" s="864"/>
      <c r="AN22" s="864"/>
      <c r="AO22" s="864"/>
      <c r="AP22" s="866"/>
      <c r="AQ22" s="868"/>
      <c r="AR22" s="870"/>
      <c r="AS22" s="872"/>
      <c r="AT22" s="845"/>
    </row>
    <row r="23" spans="1:47" ht="19.5" customHeight="1">
      <c r="A23" s="920">
        <v>6</v>
      </c>
      <c r="B23" s="1087"/>
      <c r="C23" s="1088"/>
      <c r="D23" s="1088"/>
      <c r="E23" s="1088"/>
      <c r="F23" s="1089"/>
      <c r="G23" s="906"/>
      <c r="H23" s="907"/>
      <c r="I23" s="908"/>
      <c r="J23" s="909" t="s">
        <v>58</v>
      </c>
      <c r="K23" s="44" t="s">
        <v>59</v>
      </c>
      <c r="L23" s="1087"/>
      <c r="M23" s="1088"/>
      <c r="N23" s="1088"/>
      <c r="O23" s="1088"/>
      <c r="P23" s="1088"/>
      <c r="Q23" s="1089"/>
      <c r="R23" s="1090"/>
      <c r="S23" s="1091"/>
      <c r="T23" s="1092"/>
      <c r="U23" s="1072"/>
      <c r="V23" s="1073"/>
      <c r="W23" s="1073"/>
      <c r="X23" s="1078" t="s">
        <v>40</v>
      </c>
      <c r="Y23" s="1079"/>
      <c r="Z23" s="1080"/>
      <c r="AA23" s="882" t="s">
        <v>40</v>
      </c>
      <c r="AB23" s="882"/>
      <c r="AC23" s="887"/>
      <c r="AD23" s="45"/>
      <c r="AE23" s="890"/>
      <c r="AF23" s="865"/>
      <c r="AG23" s="869"/>
      <c r="AH23" s="867"/>
      <c r="AI23" s="865"/>
      <c r="AJ23" s="869"/>
      <c r="AK23" s="873"/>
      <c r="AL23" s="863"/>
      <c r="AM23" s="863"/>
      <c r="AN23" s="863"/>
      <c r="AO23" s="863"/>
      <c r="AP23" s="865"/>
      <c r="AQ23" s="867"/>
      <c r="AR23" s="869"/>
      <c r="AS23" s="871"/>
      <c r="AT23" s="845"/>
    </row>
    <row r="24" spans="1:47" ht="19.5" customHeight="1">
      <c r="A24" s="920"/>
      <c r="B24" s="1084"/>
      <c r="C24" s="1085"/>
      <c r="D24" s="1085"/>
      <c r="E24" s="1085"/>
      <c r="F24" s="1086"/>
      <c r="G24" s="895"/>
      <c r="H24" s="896"/>
      <c r="I24" s="897"/>
      <c r="J24" s="921"/>
      <c r="K24" s="46" t="s">
        <v>60</v>
      </c>
      <c r="L24" s="1084"/>
      <c r="M24" s="1085"/>
      <c r="N24" s="1085"/>
      <c r="O24" s="1085"/>
      <c r="P24" s="1085"/>
      <c r="Q24" s="1086"/>
      <c r="R24" s="1096"/>
      <c r="S24" s="1097"/>
      <c r="T24" s="1098"/>
      <c r="U24" s="1099"/>
      <c r="V24" s="1100"/>
      <c r="W24" s="1100"/>
      <c r="X24" s="1102"/>
      <c r="Y24" s="1103"/>
      <c r="Z24" s="1104"/>
      <c r="AA24" s="888"/>
      <c r="AB24" s="888"/>
      <c r="AC24" s="889"/>
      <c r="AD24" s="47"/>
      <c r="AE24" s="891"/>
      <c r="AF24" s="866"/>
      <c r="AG24" s="870"/>
      <c r="AH24" s="868"/>
      <c r="AI24" s="866"/>
      <c r="AJ24" s="870"/>
      <c r="AK24" s="874"/>
      <c r="AL24" s="864"/>
      <c r="AM24" s="864"/>
      <c r="AN24" s="864"/>
      <c r="AO24" s="864"/>
      <c r="AP24" s="866"/>
      <c r="AQ24" s="868"/>
      <c r="AR24" s="870"/>
      <c r="AS24" s="872"/>
      <c r="AT24" s="845"/>
      <c r="AU24" s="49"/>
    </row>
    <row r="25" spans="1:47" ht="19.5" customHeight="1">
      <c r="A25" s="920">
        <v>7</v>
      </c>
      <c r="B25" s="1087"/>
      <c r="C25" s="1088"/>
      <c r="D25" s="1088"/>
      <c r="E25" s="1088"/>
      <c r="F25" s="1089"/>
      <c r="G25" s="906"/>
      <c r="H25" s="907"/>
      <c r="I25" s="908"/>
      <c r="J25" s="909" t="s">
        <v>58</v>
      </c>
      <c r="K25" s="44" t="s">
        <v>59</v>
      </c>
      <c r="L25" s="1087"/>
      <c r="M25" s="1088"/>
      <c r="N25" s="1088"/>
      <c r="O25" s="1088"/>
      <c r="P25" s="1088"/>
      <c r="Q25" s="1089"/>
      <c r="R25" s="1090"/>
      <c r="S25" s="1091"/>
      <c r="T25" s="1092"/>
      <c r="U25" s="1072"/>
      <c r="V25" s="1073"/>
      <c r="W25" s="1073"/>
      <c r="X25" s="1078" t="s">
        <v>40</v>
      </c>
      <c r="Y25" s="1079"/>
      <c r="Z25" s="1080"/>
      <c r="AA25" s="882" t="s">
        <v>40</v>
      </c>
      <c r="AB25" s="882"/>
      <c r="AC25" s="887"/>
      <c r="AD25" s="45"/>
      <c r="AE25" s="890"/>
      <c r="AF25" s="865"/>
      <c r="AG25" s="869"/>
      <c r="AH25" s="867"/>
      <c r="AI25" s="865"/>
      <c r="AJ25" s="869"/>
      <c r="AK25" s="873"/>
      <c r="AL25" s="863"/>
      <c r="AM25" s="863"/>
      <c r="AN25" s="863"/>
      <c r="AO25" s="863"/>
      <c r="AP25" s="865"/>
      <c r="AQ25" s="867"/>
      <c r="AR25" s="869"/>
      <c r="AS25" s="871"/>
      <c r="AT25" s="845"/>
    </row>
    <row r="26" spans="1:47" ht="19.5" customHeight="1">
      <c r="A26" s="920"/>
      <c r="B26" s="1084"/>
      <c r="C26" s="1085"/>
      <c r="D26" s="1085"/>
      <c r="E26" s="1085"/>
      <c r="F26" s="1086"/>
      <c r="G26" s="895"/>
      <c r="H26" s="896"/>
      <c r="I26" s="897"/>
      <c r="J26" s="921"/>
      <c r="K26" s="46" t="s">
        <v>60</v>
      </c>
      <c r="L26" s="1084"/>
      <c r="M26" s="1085"/>
      <c r="N26" s="1085"/>
      <c r="O26" s="1085"/>
      <c r="P26" s="1085"/>
      <c r="Q26" s="1086"/>
      <c r="R26" s="1096"/>
      <c r="S26" s="1097"/>
      <c r="T26" s="1098"/>
      <c r="U26" s="1099"/>
      <c r="V26" s="1100"/>
      <c r="W26" s="1100"/>
      <c r="X26" s="1102"/>
      <c r="Y26" s="1103"/>
      <c r="Z26" s="1104"/>
      <c r="AA26" s="888"/>
      <c r="AB26" s="888"/>
      <c r="AC26" s="889"/>
      <c r="AD26" s="47"/>
      <c r="AE26" s="891"/>
      <c r="AF26" s="866"/>
      <c r="AG26" s="870"/>
      <c r="AH26" s="868"/>
      <c r="AI26" s="866"/>
      <c r="AJ26" s="870"/>
      <c r="AK26" s="874"/>
      <c r="AL26" s="864"/>
      <c r="AM26" s="864"/>
      <c r="AN26" s="864"/>
      <c r="AO26" s="864"/>
      <c r="AP26" s="866"/>
      <c r="AQ26" s="868"/>
      <c r="AR26" s="870"/>
      <c r="AS26" s="872"/>
      <c r="AT26" s="845"/>
    </row>
    <row r="27" spans="1:47" ht="19.5" customHeight="1">
      <c r="A27" s="920">
        <v>8</v>
      </c>
      <c r="B27" s="1087"/>
      <c r="C27" s="1088"/>
      <c r="D27" s="1088"/>
      <c r="E27" s="1088"/>
      <c r="F27" s="1089"/>
      <c r="G27" s="906"/>
      <c r="H27" s="907"/>
      <c r="I27" s="908"/>
      <c r="J27" s="909" t="s">
        <v>58</v>
      </c>
      <c r="K27" s="44" t="s">
        <v>59</v>
      </c>
      <c r="L27" s="1087"/>
      <c r="M27" s="1088"/>
      <c r="N27" s="1088"/>
      <c r="O27" s="1088"/>
      <c r="P27" s="1088"/>
      <c r="Q27" s="1089"/>
      <c r="R27" s="1090"/>
      <c r="S27" s="1091"/>
      <c r="T27" s="1092"/>
      <c r="U27" s="1072"/>
      <c r="V27" s="1073"/>
      <c r="W27" s="1074"/>
      <c r="X27" s="1078" t="s">
        <v>40</v>
      </c>
      <c r="Y27" s="1079"/>
      <c r="Z27" s="1080"/>
      <c r="AA27" s="882" t="s">
        <v>40</v>
      </c>
      <c r="AB27" s="882"/>
      <c r="AC27" s="887"/>
      <c r="AD27" s="45"/>
      <c r="AE27" s="890"/>
      <c r="AF27" s="865"/>
      <c r="AG27" s="869"/>
      <c r="AH27" s="867"/>
      <c r="AI27" s="865"/>
      <c r="AJ27" s="869"/>
      <c r="AK27" s="873"/>
      <c r="AL27" s="863"/>
      <c r="AM27" s="863"/>
      <c r="AN27" s="863"/>
      <c r="AO27" s="863"/>
      <c r="AP27" s="865"/>
      <c r="AQ27" s="867"/>
      <c r="AR27" s="869"/>
      <c r="AS27" s="871"/>
      <c r="AT27" s="845"/>
    </row>
    <row r="28" spans="1:47" ht="19.5" customHeight="1">
      <c r="A28" s="920"/>
      <c r="B28" s="1084"/>
      <c r="C28" s="1085"/>
      <c r="D28" s="1085"/>
      <c r="E28" s="1085"/>
      <c r="F28" s="1086"/>
      <c r="G28" s="895"/>
      <c r="H28" s="896"/>
      <c r="I28" s="897"/>
      <c r="J28" s="921"/>
      <c r="K28" s="46" t="s">
        <v>60</v>
      </c>
      <c r="L28" s="1084"/>
      <c r="M28" s="1085"/>
      <c r="N28" s="1085"/>
      <c r="O28" s="1085"/>
      <c r="P28" s="1085"/>
      <c r="Q28" s="1086"/>
      <c r="R28" s="1096"/>
      <c r="S28" s="1097"/>
      <c r="T28" s="1098"/>
      <c r="U28" s="1099"/>
      <c r="V28" s="1100"/>
      <c r="W28" s="1101"/>
      <c r="X28" s="1102"/>
      <c r="Y28" s="1103"/>
      <c r="Z28" s="1104"/>
      <c r="AA28" s="888"/>
      <c r="AB28" s="888"/>
      <c r="AC28" s="889"/>
      <c r="AD28" s="47"/>
      <c r="AE28" s="891"/>
      <c r="AF28" s="866"/>
      <c r="AG28" s="870"/>
      <c r="AH28" s="868"/>
      <c r="AI28" s="866"/>
      <c r="AJ28" s="870"/>
      <c r="AK28" s="874"/>
      <c r="AL28" s="864"/>
      <c r="AM28" s="864"/>
      <c r="AN28" s="864"/>
      <c r="AO28" s="864"/>
      <c r="AP28" s="866"/>
      <c r="AQ28" s="868"/>
      <c r="AR28" s="870"/>
      <c r="AS28" s="872"/>
      <c r="AT28" s="845"/>
    </row>
    <row r="29" spans="1:47" ht="19.5" customHeight="1">
      <c r="A29" s="920">
        <v>9</v>
      </c>
      <c r="B29" s="1087"/>
      <c r="C29" s="1088"/>
      <c r="D29" s="1088"/>
      <c r="E29" s="1088"/>
      <c r="F29" s="1089"/>
      <c r="G29" s="906"/>
      <c r="H29" s="907"/>
      <c r="I29" s="908"/>
      <c r="J29" s="909" t="s">
        <v>58</v>
      </c>
      <c r="K29" s="44" t="s">
        <v>59</v>
      </c>
      <c r="L29" s="1087"/>
      <c r="M29" s="1088"/>
      <c r="N29" s="1088"/>
      <c r="O29" s="1088"/>
      <c r="P29" s="1088"/>
      <c r="Q29" s="1089"/>
      <c r="R29" s="1090"/>
      <c r="S29" s="1091"/>
      <c r="T29" s="1092"/>
      <c r="U29" s="1072"/>
      <c r="V29" s="1073"/>
      <c r="W29" s="1074"/>
      <c r="X29" s="1078" t="s">
        <v>40</v>
      </c>
      <c r="Y29" s="1079"/>
      <c r="Z29" s="1080"/>
      <c r="AA29" s="882" t="s">
        <v>40</v>
      </c>
      <c r="AB29" s="882"/>
      <c r="AC29" s="887"/>
      <c r="AD29" s="45"/>
      <c r="AE29" s="890"/>
      <c r="AF29" s="865"/>
      <c r="AG29" s="869"/>
      <c r="AH29" s="867"/>
      <c r="AI29" s="865"/>
      <c r="AJ29" s="869"/>
      <c r="AK29" s="873"/>
      <c r="AL29" s="863"/>
      <c r="AM29" s="863"/>
      <c r="AN29" s="863"/>
      <c r="AO29" s="863"/>
      <c r="AP29" s="865"/>
      <c r="AQ29" s="867"/>
      <c r="AR29" s="869"/>
      <c r="AS29" s="871"/>
      <c r="AT29" s="845"/>
    </row>
    <row r="30" spans="1:47" ht="19.5" customHeight="1">
      <c r="A30" s="920"/>
      <c r="B30" s="1084"/>
      <c r="C30" s="1085"/>
      <c r="D30" s="1085"/>
      <c r="E30" s="1085"/>
      <c r="F30" s="1086"/>
      <c r="G30" s="895"/>
      <c r="H30" s="896"/>
      <c r="I30" s="897"/>
      <c r="J30" s="921"/>
      <c r="K30" s="46" t="s">
        <v>60</v>
      </c>
      <c r="L30" s="1084"/>
      <c r="M30" s="1085"/>
      <c r="N30" s="1085"/>
      <c r="O30" s="1085"/>
      <c r="P30" s="1085"/>
      <c r="Q30" s="1086"/>
      <c r="R30" s="1096"/>
      <c r="S30" s="1097"/>
      <c r="T30" s="1098"/>
      <c r="U30" s="1099"/>
      <c r="V30" s="1100"/>
      <c r="W30" s="1101"/>
      <c r="X30" s="1102"/>
      <c r="Y30" s="1103"/>
      <c r="Z30" s="1104"/>
      <c r="AA30" s="888"/>
      <c r="AB30" s="888"/>
      <c r="AC30" s="889"/>
      <c r="AD30" s="47"/>
      <c r="AE30" s="891"/>
      <c r="AF30" s="866"/>
      <c r="AG30" s="870"/>
      <c r="AH30" s="868"/>
      <c r="AI30" s="866"/>
      <c r="AJ30" s="870"/>
      <c r="AK30" s="874"/>
      <c r="AL30" s="864"/>
      <c r="AM30" s="864"/>
      <c r="AN30" s="864"/>
      <c r="AO30" s="864"/>
      <c r="AP30" s="866"/>
      <c r="AQ30" s="868"/>
      <c r="AR30" s="870"/>
      <c r="AS30" s="872"/>
      <c r="AT30" s="845"/>
    </row>
    <row r="31" spans="1:47" ht="19.5" customHeight="1">
      <c r="A31" s="901">
        <v>10</v>
      </c>
      <c r="B31" s="1087"/>
      <c r="C31" s="1088"/>
      <c r="D31" s="1088"/>
      <c r="E31" s="1088"/>
      <c r="F31" s="1089"/>
      <c r="G31" s="906"/>
      <c r="H31" s="907"/>
      <c r="I31" s="908"/>
      <c r="J31" s="909" t="s">
        <v>58</v>
      </c>
      <c r="K31" s="44" t="s">
        <v>59</v>
      </c>
      <c r="L31" s="1087"/>
      <c r="M31" s="1088"/>
      <c r="N31" s="1088"/>
      <c r="O31" s="1088"/>
      <c r="P31" s="1088"/>
      <c r="Q31" s="1089"/>
      <c r="R31" s="1090"/>
      <c r="S31" s="1091"/>
      <c r="T31" s="1092"/>
      <c r="U31" s="1072"/>
      <c r="V31" s="1073"/>
      <c r="W31" s="1074"/>
      <c r="X31" s="1078" t="s">
        <v>40</v>
      </c>
      <c r="Y31" s="1079"/>
      <c r="Z31" s="1080"/>
      <c r="AA31" s="882" t="s">
        <v>40</v>
      </c>
      <c r="AB31" s="882"/>
      <c r="AC31" s="887"/>
      <c r="AD31" s="45"/>
      <c r="AE31" s="890"/>
      <c r="AF31" s="865"/>
      <c r="AG31" s="869"/>
      <c r="AH31" s="867"/>
      <c r="AI31" s="865"/>
      <c r="AJ31" s="869"/>
      <c r="AK31" s="873"/>
      <c r="AL31" s="863"/>
      <c r="AM31" s="863"/>
      <c r="AN31" s="863"/>
      <c r="AO31" s="863"/>
      <c r="AP31" s="865"/>
      <c r="AQ31" s="867"/>
      <c r="AR31" s="869"/>
      <c r="AS31" s="871"/>
      <c r="AT31" s="845"/>
    </row>
    <row r="32" spans="1:47" ht="19.5" customHeight="1" thickBot="1">
      <c r="A32" s="902"/>
      <c r="B32" s="1069"/>
      <c r="C32" s="1070"/>
      <c r="D32" s="1070"/>
      <c r="E32" s="1070"/>
      <c r="F32" s="1071"/>
      <c r="G32" s="849"/>
      <c r="H32" s="850"/>
      <c r="I32" s="851"/>
      <c r="J32" s="910"/>
      <c r="K32" s="50" t="s">
        <v>60</v>
      </c>
      <c r="L32" s="1069"/>
      <c r="M32" s="1070"/>
      <c r="N32" s="1070"/>
      <c r="O32" s="1070"/>
      <c r="P32" s="1070"/>
      <c r="Q32" s="1071"/>
      <c r="R32" s="1093"/>
      <c r="S32" s="1094"/>
      <c r="T32" s="1095"/>
      <c r="U32" s="1075"/>
      <c r="V32" s="1076"/>
      <c r="W32" s="1077"/>
      <c r="X32" s="1081"/>
      <c r="Y32" s="1082"/>
      <c r="Z32" s="1083"/>
      <c r="AA32" s="888"/>
      <c r="AB32" s="888"/>
      <c r="AC32" s="889"/>
      <c r="AD32" s="51"/>
      <c r="AE32" s="891"/>
      <c r="AF32" s="866"/>
      <c r="AG32" s="870"/>
      <c r="AH32" s="868"/>
      <c r="AI32" s="866"/>
      <c r="AJ32" s="870"/>
      <c r="AK32" s="874"/>
      <c r="AL32" s="864"/>
      <c r="AM32" s="864"/>
      <c r="AN32" s="864"/>
      <c r="AO32" s="864"/>
      <c r="AP32" s="866"/>
      <c r="AQ32" s="868"/>
      <c r="AR32" s="870"/>
      <c r="AS32" s="872"/>
      <c r="AT32" s="845"/>
    </row>
    <row r="33" spans="5:46" ht="19.149999999999999" customHeight="1" thickTop="1">
      <c r="I33" s="855" t="s">
        <v>61</v>
      </c>
      <c r="J33" s="855"/>
      <c r="K33" s="855"/>
      <c r="L33" s="855"/>
      <c r="M33" s="855"/>
      <c r="N33" s="855"/>
      <c r="O33" s="855"/>
      <c r="P33" s="855"/>
      <c r="Q33" s="855"/>
      <c r="R33" s="855"/>
      <c r="T33" s="856" t="s">
        <v>62</v>
      </c>
      <c r="U33" s="857"/>
      <c r="V33" s="857"/>
      <c r="W33" s="857"/>
      <c r="X33" s="857"/>
      <c r="Y33" s="858"/>
      <c r="Z33" s="859"/>
      <c r="AA33" s="860"/>
      <c r="AB33" s="861"/>
      <c r="AC33" s="862"/>
      <c r="AD33" s="52"/>
      <c r="AE33" s="53"/>
      <c r="AF33" s="54"/>
      <c r="AG33" s="52"/>
      <c r="AH33" s="53"/>
      <c r="AI33" s="54"/>
      <c r="AJ33" s="52"/>
      <c r="AK33" s="55">
        <v>9</v>
      </c>
      <c r="AL33" s="56">
        <v>9</v>
      </c>
      <c r="AM33" s="56">
        <v>9</v>
      </c>
      <c r="AN33" s="56">
        <v>9</v>
      </c>
      <c r="AO33" s="56">
        <v>9</v>
      </c>
      <c r="AP33" s="56">
        <v>9</v>
      </c>
      <c r="AQ33" s="56">
        <v>9</v>
      </c>
      <c r="AR33" s="57">
        <v>9</v>
      </c>
      <c r="AS33" s="58"/>
    </row>
    <row r="34" spans="5:46" ht="19.149999999999999" customHeight="1" thickBot="1">
      <c r="E34" s="48"/>
      <c r="J34" s="824" t="s">
        <v>63</v>
      </c>
      <c r="K34" s="825"/>
      <c r="L34" s="59"/>
      <c r="M34" s="60"/>
      <c r="N34" s="59"/>
      <c r="O34" s="60"/>
      <c r="P34" s="59"/>
      <c r="Q34" s="60"/>
      <c r="R34" s="40"/>
      <c r="T34" s="826" t="s">
        <v>64</v>
      </c>
      <c r="U34" s="827"/>
      <c r="V34" s="827"/>
      <c r="W34" s="827"/>
      <c r="X34" s="827"/>
      <c r="Y34" s="828"/>
      <c r="Z34" s="829"/>
      <c r="AA34" s="830"/>
      <c r="AB34" s="831"/>
      <c r="AC34" s="830"/>
      <c r="AD34" s="52"/>
      <c r="AE34" s="53"/>
      <c r="AF34" s="54"/>
      <c r="AG34" s="52"/>
      <c r="AH34" s="53"/>
      <c r="AI34" s="54"/>
      <c r="AJ34" s="52"/>
      <c r="AK34" s="832" t="s">
        <v>65</v>
      </c>
      <c r="AL34" s="833"/>
      <c r="AM34" s="833"/>
      <c r="AN34" s="833"/>
      <c r="AO34" s="833"/>
      <c r="AP34" s="833"/>
      <c r="AQ34" s="833"/>
      <c r="AR34" s="833"/>
      <c r="AS34" s="833"/>
      <c r="AT34" s="61"/>
    </row>
    <row r="35" spans="5:46" ht="19.149999999999999" customHeight="1" thickBot="1">
      <c r="J35" s="834" t="s">
        <v>66</v>
      </c>
      <c r="K35" s="835"/>
      <c r="L35" s="836" t="s">
        <v>67</v>
      </c>
      <c r="M35" s="837"/>
      <c r="N35" s="838"/>
      <c r="O35" s="62"/>
      <c r="P35" s="63"/>
      <c r="Q35" s="64"/>
      <c r="R35" s="65"/>
      <c r="T35" s="839" t="s">
        <v>68</v>
      </c>
      <c r="U35" s="840"/>
      <c r="V35" s="840"/>
      <c r="W35" s="840"/>
      <c r="X35" s="840"/>
      <c r="Y35" s="841"/>
      <c r="Z35" s="842"/>
      <c r="AA35" s="843"/>
      <c r="AB35" s="844"/>
      <c r="AC35" s="843"/>
      <c r="AD35" s="52"/>
      <c r="AE35" s="53"/>
      <c r="AF35" s="54"/>
      <c r="AG35" s="52"/>
      <c r="AH35" s="53"/>
      <c r="AI35" s="54"/>
      <c r="AJ35" s="66"/>
      <c r="AK35" s="67"/>
      <c r="AL35" s="68"/>
      <c r="AM35" s="68"/>
      <c r="AN35" s="68"/>
      <c r="AO35" s="68"/>
      <c r="AP35" s="68"/>
      <c r="AQ35" s="68"/>
      <c r="AR35" s="68"/>
      <c r="AS35" s="68"/>
      <c r="AT35" s="69"/>
    </row>
    <row r="36" spans="5:46" ht="19.899999999999999" customHeight="1"/>
    <row r="37" spans="5:46" ht="19.899999999999999" customHeight="1"/>
    <row r="38" spans="5:46" ht="19.899999999999999" customHeight="1"/>
    <row r="39" spans="5:46" ht="19.899999999999999" customHeight="1"/>
    <row r="40" spans="5:46" ht="19.899999999999999" customHeight="1"/>
  </sheetData>
  <sheetProtection algorithmName="SHA-512" hashValue="uJvlHXbUdxxP/QMGX4sCYxo1bdo4RBqEJEgMxtzk8hsNapw/wbgNOrBVOqEAcX6gSeeAmslGCjEkSZcoBcVtqQ==" saltValue="h32zqbexTNiZWriADt0zvA==" spinCount="100000" sheet="1" objects="1" scenarios="1" selectLockedCells="1"/>
  <mergeCells count="332">
    <mergeCell ref="V4:AD5"/>
    <mergeCell ref="D1:G1"/>
    <mergeCell ref="A2:C2"/>
    <mergeCell ref="D2:D3"/>
    <mergeCell ref="E2:G3"/>
    <mergeCell ref="H2:AT3"/>
    <mergeCell ref="A4:B6"/>
    <mergeCell ref="C4:G6"/>
    <mergeCell ref="H4:H6"/>
    <mergeCell ref="I4:R6"/>
    <mergeCell ref="S4:U5"/>
    <mergeCell ref="AE4:AI5"/>
    <mergeCell ref="AJ4:AJ7"/>
    <mergeCell ref="AK4:AS9"/>
    <mergeCell ref="S6:U7"/>
    <mergeCell ref="V6:AD7"/>
    <mergeCell ref="AE6:AI9"/>
    <mergeCell ref="S8:U9"/>
    <mergeCell ref="V8:AD9"/>
    <mergeCell ref="AJ8:AJ9"/>
    <mergeCell ref="A7:B9"/>
    <mergeCell ref="AT11:AT12"/>
    <mergeCell ref="A11:F12"/>
    <mergeCell ref="G11:I12"/>
    <mergeCell ref="J11:K12"/>
    <mergeCell ref="L11:Q12"/>
    <mergeCell ref="R11:T12"/>
    <mergeCell ref="U11:W12"/>
    <mergeCell ref="G7:G9"/>
    <mergeCell ref="H7:H9"/>
    <mergeCell ref="I7:R9"/>
    <mergeCell ref="C7:E9"/>
    <mergeCell ref="F7:F9"/>
    <mergeCell ref="AL13:AL14"/>
    <mergeCell ref="AM13:AM14"/>
    <mergeCell ref="U13:W14"/>
    <mergeCell ref="X13:Z14"/>
    <mergeCell ref="AA13:AC14"/>
    <mergeCell ref="AE13:AE14"/>
    <mergeCell ref="AF13:AF14"/>
    <mergeCell ref="AG13:AG14"/>
    <mergeCell ref="X11:Z12"/>
    <mergeCell ref="AA11:AC12"/>
    <mergeCell ref="AD11:AD12"/>
    <mergeCell ref="AE11:AJ12"/>
    <mergeCell ref="AK11:AR12"/>
    <mergeCell ref="B13:F13"/>
    <mergeCell ref="G13:I13"/>
    <mergeCell ref="J13:J14"/>
    <mergeCell ref="L13:Q13"/>
    <mergeCell ref="R13:T14"/>
    <mergeCell ref="AA15:AC16"/>
    <mergeCell ref="AE15:AE16"/>
    <mergeCell ref="AF15:AF16"/>
    <mergeCell ref="L16:Q16"/>
    <mergeCell ref="AT13:AT14"/>
    <mergeCell ref="B14:F14"/>
    <mergeCell ref="G14:I14"/>
    <mergeCell ref="L14:Q14"/>
    <mergeCell ref="A15:A16"/>
    <mergeCell ref="B15:F15"/>
    <mergeCell ref="G15:I15"/>
    <mergeCell ref="J15:J16"/>
    <mergeCell ref="L15:Q15"/>
    <mergeCell ref="R15:T16"/>
    <mergeCell ref="AN13:AN14"/>
    <mergeCell ref="AO13:AO14"/>
    <mergeCell ref="AP13:AP14"/>
    <mergeCell ref="AQ13:AQ14"/>
    <mergeCell ref="AR13:AR14"/>
    <mergeCell ref="AS13:AS14"/>
    <mergeCell ref="AH13:AH14"/>
    <mergeCell ref="AI13:AI14"/>
    <mergeCell ref="AJ13:AJ14"/>
    <mergeCell ref="AK13:AK14"/>
    <mergeCell ref="AT15:AT16"/>
    <mergeCell ref="B16:F16"/>
    <mergeCell ref="G16:I16"/>
    <mergeCell ref="A13:A14"/>
    <mergeCell ref="A17:A18"/>
    <mergeCell ref="B17:F17"/>
    <mergeCell ref="G17:I17"/>
    <mergeCell ref="J17:J18"/>
    <mergeCell ref="L17:Q17"/>
    <mergeCell ref="R17:T18"/>
    <mergeCell ref="AN15:AN16"/>
    <mergeCell ref="AO15:AO16"/>
    <mergeCell ref="AP15:AP16"/>
    <mergeCell ref="U15:W16"/>
    <mergeCell ref="X15:Z16"/>
    <mergeCell ref="AG15:AG16"/>
    <mergeCell ref="AQ15:AQ16"/>
    <mergeCell ref="AR15:AR16"/>
    <mergeCell ref="AS15:AS16"/>
    <mergeCell ref="AH15:AH16"/>
    <mergeCell ref="AI15:AI16"/>
    <mergeCell ref="AJ15:AJ16"/>
    <mergeCell ref="AK15:AK16"/>
    <mergeCell ref="AL15:AL16"/>
    <mergeCell ref="AM15:AM16"/>
    <mergeCell ref="A19:A20"/>
    <mergeCell ref="B19:F19"/>
    <mergeCell ref="G19:I19"/>
    <mergeCell ref="J19:J20"/>
    <mergeCell ref="L19:Q19"/>
    <mergeCell ref="R19:T20"/>
    <mergeCell ref="AN17:AN18"/>
    <mergeCell ref="AO17:AO18"/>
    <mergeCell ref="AP17:AP18"/>
    <mergeCell ref="AH17:AH18"/>
    <mergeCell ref="AI17:AI18"/>
    <mergeCell ref="AJ17:AJ18"/>
    <mergeCell ref="AK17:AK18"/>
    <mergeCell ref="AL17:AL18"/>
    <mergeCell ref="AM17:AM18"/>
    <mergeCell ref="U17:W18"/>
    <mergeCell ref="X17:Z18"/>
    <mergeCell ref="AA17:AC18"/>
    <mergeCell ref="AE17:AE18"/>
    <mergeCell ref="AF17:AF18"/>
    <mergeCell ref="AG17:AG18"/>
    <mergeCell ref="AM19:AM20"/>
    <mergeCell ref="U19:W20"/>
    <mergeCell ref="X19:Z20"/>
    <mergeCell ref="AA19:AC20"/>
    <mergeCell ref="AE19:AE20"/>
    <mergeCell ref="AF19:AF20"/>
    <mergeCell ref="AG19:AG20"/>
    <mergeCell ref="AT17:AT18"/>
    <mergeCell ref="B18:F18"/>
    <mergeCell ref="G18:I18"/>
    <mergeCell ref="L18:Q18"/>
    <mergeCell ref="AQ17:AQ18"/>
    <mergeCell ref="AR17:AR18"/>
    <mergeCell ref="AS17:AS18"/>
    <mergeCell ref="AE21:AE22"/>
    <mergeCell ref="AF21:AF22"/>
    <mergeCell ref="AG21:AG22"/>
    <mergeCell ref="AT19:AT20"/>
    <mergeCell ref="B20:F20"/>
    <mergeCell ref="G20:I20"/>
    <mergeCell ref="L20:Q20"/>
    <mergeCell ref="A21:A22"/>
    <mergeCell ref="B21:F21"/>
    <mergeCell ref="G21:I21"/>
    <mergeCell ref="J21:J22"/>
    <mergeCell ref="L21:Q21"/>
    <mergeCell ref="R21:T22"/>
    <mergeCell ref="AN19:AN20"/>
    <mergeCell ref="AO19:AO20"/>
    <mergeCell ref="AP19:AP20"/>
    <mergeCell ref="AQ19:AQ20"/>
    <mergeCell ref="AR19:AR20"/>
    <mergeCell ref="AS19:AS20"/>
    <mergeCell ref="AH19:AH20"/>
    <mergeCell ref="AI19:AI20"/>
    <mergeCell ref="AJ19:AJ20"/>
    <mergeCell ref="AK19:AK20"/>
    <mergeCell ref="AL19:AL20"/>
    <mergeCell ref="B22:F22"/>
    <mergeCell ref="G22:I22"/>
    <mergeCell ref="L22:Q22"/>
    <mergeCell ref="A23:A24"/>
    <mergeCell ref="B23:F23"/>
    <mergeCell ref="G23:I23"/>
    <mergeCell ref="J23:J24"/>
    <mergeCell ref="L23:Q23"/>
    <mergeCell ref="R23:T24"/>
    <mergeCell ref="AL23:AL24"/>
    <mergeCell ref="AM23:AM24"/>
    <mergeCell ref="U23:W24"/>
    <mergeCell ref="X23:Z24"/>
    <mergeCell ref="AA23:AC24"/>
    <mergeCell ref="AE23:AE24"/>
    <mergeCell ref="AF23:AF24"/>
    <mergeCell ref="AG23:AG24"/>
    <mergeCell ref="AT21:AT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U21:W22"/>
    <mergeCell ref="X21:Z22"/>
    <mergeCell ref="AA21:AC22"/>
    <mergeCell ref="AA25:AC26"/>
    <mergeCell ref="AE25:AE26"/>
    <mergeCell ref="AF25:AF26"/>
    <mergeCell ref="AG25:AG26"/>
    <mergeCell ref="AT23:AT24"/>
    <mergeCell ref="B24:F24"/>
    <mergeCell ref="G24:I24"/>
    <mergeCell ref="L24:Q24"/>
    <mergeCell ref="A25:A26"/>
    <mergeCell ref="B25:F25"/>
    <mergeCell ref="G25:I25"/>
    <mergeCell ref="J25:J26"/>
    <mergeCell ref="L25:Q25"/>
    <mergeCell ref="R25:T26"/>
    <mergeCell ref="AN23:AN24"/>
    <mergeCell ref="AO23:AO24"/>
    <mergeCell ref="AP23:AP24"/>
    <mergeCell ref="AQ23:AQ24"/>
    <mergeCell ref="AR23:AR24"/>
    <mergeCell ref="AS23:AS24"/>
    <mergeCell ref="AH23:AH24"/>
    <mergeCell ref="AI23:AI24"/>
    <mergeCell ref="AJ23:AJ24"/>
    <mergeCell ref="AK23:AK24"/>
    <mergeCell ref="AT25:AT26"/>
    <mergeCell ref="B26:F26"/>
    <mergeCell ref="G26:I26"/>
    <mergeCell ref="L26:Q26"/>
    <mergeCell ref="A27:A28"/>
    <mergeCell ref="B27:F27"/>
    <mergeCell ref="G27:I27"/>
    <mergeCell ref="J27:J28"/>
    <mergeCell ref="L27:Q27"/>
    <mergeCell ref="R27:T28"/>
    <mergeCell ref="AN25:AN26"/>
    <mergeCell ref="AO25:AO26"/>
    <mergeCell ref="AP25:AP26"/>
    <mergeCell ref="AQ25:AQ26"/>
    <mergeCell ref="AR25:AR26"/>
    <mergeCell ref="AS25:AS26"/>
    <mergeCell ref="AH25:AH26"/>
    <mergeCell ref="AI25:AI26"/>
    <mergeCell ref="AJ25:AJ26"/>
    <mergeCell ref="AK25:AK26"/>
    <mergeCell ref="AL25:AL26"/>
    <mergeCell ref="AM25:AM26"/>
    <mergeCell ref="U25:W26"/>
    <mergeCell ref="X25:Z26"/>
    <mergeCell ref="A29:A30"/>
    <mergeCell ref="B29:F29"/>
    <mergeCell ref="G29:I29"/>
    <mergeCell ref="J29:J30"/>
    <mergeCell ref="L29:Q29"/>
    <mergeCell ref="R29:T30"/>
    <mergeCell ref="AN27:AN28"/>
    <mergeCell ref="AO27:AO28"/>
    <mergeCell ref="AP27:AP28"/>
    <mergeCell ref="AH27:AH28"/>
    <mergeCell ref="AI27:AI28"/>
    <mergeCell ref="AJ27:AJ28"/>
    <mergeCell ref="AK27:AK28"/>
    <mergeCell ref="AL27:AL28"/>
    <mergeCell ref="AM27:AM28"/>
    <mergeCell ref="U27:W28"/>
    <mergeCell ref="X27:Z28"/>
    <mergeCell ref="AA27:AC28"/>
    <mergeCell ref="AE27:AE28"/>
    <mergeCell ref="AF27:AF28"/>
    <mergeCell ref="AG27:AG28"/>
    <mergeCell ref="U29:W30"/>
    <mergeCell ref="X29:Z30"/>
    <mergeCell ref="AA29:AC30"/>
    <mergeCell ref="AE29:AE30"/>
    <mergeCell ref="AF29:AF30"/>
    <mergeCell ref="AG29:AG30"/>
    <mergeCell ref="AT27:AT28"/>
    <mergeCell ref="B28:F28"/>
    <mergeCell ref="G28:I28"/>
    <mergeCell ref="L28:Q28"/>
    <mergeCell ref="AQ27:AQ28"/>
    <mergeCell ref="AR27:AR28"/>
    <mergeCell ref="AS27:AS28"/>
    <mergeCell ref="AF31:AF32"/>
    <mergeCell ref="AG31:AG32"/>
    <mergeCell ref="AT29:AT30"/>
    <mergeCell ref="B30:F30"/>
    <mergeCell ref="G30:I30"/>
    <mergeCell ref="L30:Q30"/>
    <mergeCell ref="A31:A32"/>
    <mergeCell ref="B31:F31"/>
    <mergeCell ref="G31:I31"/>
    <mergeCell ref="J31:J32"/>
    <mergeCell ref="L31:Q31"/>
    <mergeCell ref="R31:T32"/>
    <mergeCell ref="AN29:AN30"/>
    <mergeCell ref="AO29:AO30"/>
    <mergeCell ref="AP29:AP30"/>
    <mergeCell ref="AQ29:AQ30"/>
    <mergeCell ref="AR29:AR30"/>
    <mergeCell ref="AS29:AS30"/>
    <mergeCell ref="AH29:AH30"/>
    <mergeCell ref="AI29:AI30"/>
    <mergeCell ref="AJ29:AJ30"/>
    <mergeCell ref="AK29:AK30"/>
    <mergeCell ref="AL29:AL30"/>
    <mergeCell ref="AM29:AM30"/>
    <mergeCell ref="AT31:AT32"/>
    <mergeCell ref="B32:F32"/>
    <mergeCell ref="G32:I32"/>
    <mergeCell ref="L32:Q32"/>
    <mergeCell ref="I33:R33"/>
    <mergeCell ref="T33:Y33"/>
    <mergeCell ref="Z33:AA33"/>
    <mergeCell ref="AB33:AC33"/>
    <mergeCell ref="AN31:AN32"/>
    <mergeCell ref="AO31:AO32"/>
    <mergeCell ref="AP31:AP32"/>
    <mergeCell ref="AQ31:AQ32"/>
    <mergeCell ref="AR31:AR32"/>
    <mergeCell ref="AS31:AS32"/>
    <mergeCell ref="AH31:AH32"/>
    <mergeCell ref="AI31:AI32"/>
    <mergeCell ref="AJ31:AJ32"/>
    <mergeCell ref="AK31:AK32"/>
    <mergeCell ref="AL31:AL32"/>
    <mergeCell ref="AM31:AM32"/>
    <mergeCell ref="U31:W32"/>
    <mergeCell ref="X31:Z32"/>
    <mergeCell ref="AA31:AC32"/>
    <mergeCell ref="AE31:AE32"/>
    <mergeCell ref="J34:K34"/>
    <mergeCell ref="T34:Y34"/>
    <mergeCell ref="Z34:AA34"/>
    <mergeCell ref="AB34:AC34"/>
    <mergeCell ref="AK34:AS34"/>
    <mergeCell ref="J35:K35"/>
    <mergeCell ref="L35:N35"/>
    <mergeCell ref="T35:Y35"/>
    <mergeCell ref="Z35:AA35"/>
    <mergeCell ref="AB35:AC35"/>
  </mergeCells>
  <phoneticPr fontId="2"/>
  <pageMargins left="0.39370078740157483" right="7.874015748031496E-2" top="0.59055118110236227" bottom="0.19685039370078741" header="0.39370078740157483" footer="0.27559055118110237"/>
  <pageSetup paperSize="9" orientation="landscape" r:id="rId1"/>
  <headerFooter alignWithMargins="0">
    <oddHeader>&amp;L&amp;"ＭＳ ゴシック,標準"&amp;12様式№４</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R153"/>
  <sheetViews>
    <sheetView showGridLines="0" showRowColHeaders="0" showZeros="0" zoomScaleSheetLayoutView="100" workbookViewId="0">
      <selection activeCell="AN1" sqref="AN1"/>
    </sheetView>
  </sheetViews>
  <sheetFormatPr defaultColWidth="8.75" defaultRowHeight="18.75" customHeight="1"/>
  <cols>
    <col min="1" max="40" width="2.5" style="15" customWidth="1"/>
    <col min="41" max="41" width="2.125" style="15" customWidth="1"/>
    <col min="42" max="42" width="12" style="15" hidden="1" customWidth="1"/>
    <col min="43" max="43" width="2.125" style="15" hidden="1" customWidth="1"/>
    <col min="44" max="44" width="21.5" style="15" hidden="1" customWidth="1"/>
    <col min="45" max="16384" width="8.75" style="15"/>
  </cols>
  <sheetData>
    <row r="1" spans="1:42" s="5" customFormat="1" ht="18.75" customHeight="1">
      <c r="A1" s="26"/>
      <c r="B1" s="26"/>
      <c r="C1" s="26"/>
      <c r="D1" s="26"/>
      <c r="E1" s="26"/>
      <c r="F1" s="26"/>
      <c r="G1" s="26"/>
      <c r="H1" s="26"/>
      <c r="I1" s="26"/>
      <c r="J1" s="26"/>
      <c r="K1" s="26"/>
      <c r="L1" s="26"/>
      <c r="M1" s="26"/>
      <c r="N1" s="26"/>
      <c r="O1" s="26"/>
      <c r="P1" s="26"/>
      <c r="Q1" s="26"/>
      <c r="R1" s="26"/>
      <c r="S1" s="26"/>
      <c r="T1" s="26"/>
      <c r="U1" s="3"/>
      <c r="V1" s="3"/>
      <c r="W1" s="3"/>
      <c r="X1" s="3"/>
      <c r="Y1" s="3"/>
      <c r="Z1" s="3"/>
      <c r="AA1" s="3"/>
      <c r="AB1" s="3"/>
      <c r="AC1" s="3"/>
      <c r="AD1" s="3"/>
      <c r="AE1" s="3"/>
      <c r="AF1" s="3"/>
      <c r="AG1" s="3"/>
      <c r="AH1" s="3"/>
      <c r="AI1" s="3"/>
      <c r="AJ1" s="3"/>
      <c r="AK1" s="3"/>
      <c r="AL1" s="3"/>
      <c r="AM1" s="3"/>
      <c r="AN1" s="3"/>
    </row>
    <row r="2" spans="1:42" ht="49.9" customHeight="1">
      <c r="A2" s="503" t="str">
        <f>【更新用】イベント基本情報!B3&amp;CHAR(10)&amp;CHAR(13)&amp;【更新用】イベント基本情報!B4</f>
        <v>第27回全九州カラーガード・パーカッションコンテスト
_x000D_【ソロ部門】</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row>
    <row r="3" spans="1:42" ht="18.75" customHeight="1">
      <c r="A3" s="502" t="s">
        <v>23</v>
      </c>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row>
    <row r="4" spans="1:42" ht="18.75" customHeight="1">
      <c r="D4" s="1117" t="s">
        <v>32</v>
      </c>
      <c r="E4" s="1117"/>
      <c r="F4" s="1117"/>
      <c r="G4" s="1117"/>
      <c r="H4" s="1117"/>
      <c r="I4" s="1117"/>
      <c r="J4" s="1117"/>
      <c r="K4" s="1117"/>
      <c r="L4" s="1117"/>
      <c r="M4" s="1117"/>
      <c r="N4" s="1117"/>
    </row>
    <row r="5" spans="1:42" ht="9" customHeight="1">
      <c r="D5" s="258"/>
      <c r="E5" s="259"/>
      <c r="F5" s="259"/>
      <c r="G5" s="259"/>
      <c r="H5" s="259"/>
      <c r="I5" s="259"/>
      <c r="J5" s="259"/>
      <c r="K5" s="259"/>
      <c r="L5" s="259"/>
      <c r="M5" s="259"/>
      <c r="N5" s="259"/>
      <c r="O5" s="254"/>
      <c r="P5" s="254"/>
      <c r="Q5" s="254"/>
      <c r="R5" s="254"/>
      <c r="S5" s="254"/>
      <c r="T5" s="254"/>
      <c r="U5" s="254"/>
      <c r="V5" s="254"/>
      <c r="W5" s="254"/>
      <c r="X5" s="254"/>
      <c r="Y5" s="254"/>
      <c r="Z5" s="254"/>
      <c r="AA5" s="254"/>
      <c r="AB5" s="254"/>
      <c r="AC5" s="254"/>
      <c r="AD5" s="254"/>
      <c r="AE5" s="254"/>
      <c r="AF5" s="254"/>
      <c r="AG5" s="254"/>
      <c r="AH5" s="254"/>
      <c r="AI5" s="254"/>
      <c r="AJ5" s="255"/>
    </row>
    <row r="6" spans="1:42" ht="16.149999999999999" customHeight="1">
      <c r="D6" s="260"/>
      <c r="E6" s="261"/>
      <c r="F6" s="1118" t="str">
        <f>【更新用】イベント基本情報!B5</f>
        <v>〒813-0042</v>
      </c>
      <c r="G6" s="1118"/>
      <c r="H6" s="1118"/>
      <c r="I6" s="1118"/>
      <c r="J6" s="1118"/>
      <c r="K6" s="1118"/>
      <c r="L6" s="1118"/>
      <c r="M6" s="1118"/>
      <c r="N6" s="1118"/>
      <c r="O6" s="1118"/>
      <c r="P6" s="1118"/>
      <c r="Q6" s="1118"/>
      <c r="R6" s="1118"/>
      <c r="S6" s="1118"/>
      <c r="T6" s="1118"/>
      <c r="U6" s="1118"/>
      <c r="V6" s="1118"/>
      <c r="W6" s="1118"/>
      <c r="X6" s="1118"/>
      <c r="Y6" s="1118"/>
      <c r="Z6" s="1118"/>
      <c r="AA6" s="1118"/>
      <c r="AB6" s="1118"/>
      <c r="AC6" s="1118"/>
      <c r="AD6" s="1118"/>
      <c r="AE6" s="1118"/>
      <c r="AF6" s="1118"/>
      <c r="AG6" s="1118"/>
      <c r="AH6" s="1118"/>
      <c r="AI6" s="261"/>
      <c r="AJ6" s="262"/>
      <c r="AN6" s="18"/>
    </row>
    <row r="7" spans="1:42" ht="16.149999999999999" customHeight="1">
      <c r="D7" s="260"/>
      <c r="E7" s="261"/>
      <c r="G7" s="1118" t="str">
        <f>【更新用】イベント基本情報!B6</f>
        <v>福岡県福岡市東区舞松原3丁目1-15-103</v>
      </c>
      <c r="H7" s="1118"/>
      <c r="I7" s="1118"/>
      <c r="J7" s="1118"/>
      <c r="K7" s="1118"/>
      <c r="L7" s="1118"/>
      <c r="M7" s="1118"/>
      <c r="N7" s="1118"/>
      <c r="O7" s="1118"/>
      <c r="P7" s="1118"/>
      <c r="Q7" s="1118"/>
      <c r="R7" s="1118"/>
      <c r="S7" s="1118"/>
      <c r="T7" s="1118"/>
      <c r="U7" s="1118"/>
      <c r="V7" s="1118"/>
      <c r="W7" s="1118"/>
      <c r="X7" s="1118"/>
      <c r="Y7" s="1118"/>
      <c r="Z7" s="1118"/>
      <c r="AA7" s="1118"/>
      <c r="AB7" s="1118"/>
      <c r="AC7" s="1118"/>
      <c r="AD7" s="1118"/>
      <c r="AE7" s="1118"/>
      <c r="AF7" s="1118"/>
      <c r="AG7" s="1118"/>
      <c r="AH7" s="1118"/>
      <c r="AI7" s="261"/>
      <c r="AJ7" s="262"/>
      <c r="AN7" s="18"/>
    </row>
    <row r="8" spans="1:42" ht="17.25">
      <c r="D8" s="260"/>
      <c r="E8" s="261"/>
      <c r="F8" s="261"/>
      <c r="G8" s="1118">
        <f>【更新用】イベント基本情報!B7</f>
        <v>0</v>
      </c>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261"/>
      <c r="AJ8" s="262"/>
      <c r="AN8" s="18"/>
    </row>
    <row r="9" spans="1:42" ht="17.25">
      <c r="D9" s="260"/>
      <c r="E9" s="261"/>
      <c r="F9" s="261"/>
      <c r="G9" s="1119" t="str">
        <f>【更新用】イベント基本情報!B8&amp;"  御中"</f>
        <v>小島　浩毅（九州協会事務局長）  御中</v>
      </c>
      <c r="H9" s="1119"/>
      <c r="I9" s="1119"/>
      <c r="J9" s="1119"/>
      <c r="K9" s="1119"/>
      <c r="L9" s="1119"/>
      <c r="M9" s="1119"/>
      <c r="N9" s="1119"/>
      <c r="O9" s="1119"/>
      <c r="P9" s="1119"/>
      <c r="Q9" s="1119"/>
      <c r="R9" s="1119"/>
      <c r="S9" s="1119"/>
      <c r="T9" s="1119"/>
      <c r="U9" s="1119"/>
      <c r="V9" s="1119"/>
      <c r="W9" s="1119"/>
      <c r="X9" s="1119"/>
      <c r="Y9" s="1119"/>
      <c r="Z9" s="1119"/>
      <c r="AA9" s="1119"/>
      <c r="AB9" s="1119"/>
      <c r="AC9" s="1119"/>
      <c r="AD9" s="1119"/>
      <c r="AE9" s="1119"/>
      <c r="AF9" s="1119"/>
      <c r="AG9" s="1119"/>
      <c r="AH9" s="1119"/>
      <c r="AI9" s="261"/>
      <c r="AJ9" s="262"/>
      <c r="AN9" s="18"/>
    </row>
    <row r="10" spans="1:42" ht="17.25">
      <c r="D10" s="250"/>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7"/>
      <c r="AN10" s="18"/>
    </row>
    <row r="11" spans="1:42" ht="18.75" customHeight="1">
      <c r="D11" s="27"/>
      <c r="I11" s="15" t="s">
        <v>27</v>
      </c>
      <c r="AJ11" s="35"/>
    </row>
    <row r="12" spans="1:42" ht="18.75" customHeight="1">
      <c r="D12" s="27"/>
      <c r="I12" s="15" t="s">
        <v>24</v>
      </c>
      <c r="M12" s="15" t="s">
        <v>29</v>
      </c>
      <c r="N12" s="492">
        <f>'1.【参加申込入力シート】'!D11</f>
        <v>0</v>
      </c>
      <c r="O12" s="492"/>
      <c r="P12" s="492"/>
      <c r="Q12" s="492"/>
      <c r="R12" s="492"/>
      <c r="S12" s="492"/>
      <c r="T12" s="492"/>
      <c r="U12" s="492"/>
      <c r="V12" s="492"/>
      <c r="W12" s="492"/>
      <c r="X12" s="492"/>
      <c r="Y12" s="492"/>
      <c r="Z12" s="492"/>
      <c r="AA12" s="492"/>
      <c r="AB12" s="492"/>
      <c r="AC12" s="492"/>
      <c r="AD12" s="492"/>
      <c r="AE12" s="492"/>
      <c r="AF12" s="492"/>
      <c r="AJ12" s="35"/>
    </row>
    <row r="13" spans="1:42" ht="18.75" customHeight="1">
      <c r="D13" s="27"/>
      <c r="I13" s="15" t="s">
        <v>25</v>
      </c>
      <c r="M13" s="15" t="s">
        <v>29</v>
      </c>
      <c r="N13" s="492">
        <f>'1.【参加申込入力シート】'!D20</f>
        <v>0</v>
      </c>
      <c r="O13" s="492"/>
      <c r="P13" s="492"/>
      <c r="Q13" s="492"/>
      <c r="R13" s="492"/>
      <c r="S13" s="492"/>
      <c r="T13" s="492"/>
      <c r="U13" s="492"/>
      <c r="V13" s="492"/>
      <c r="W13" s="492"/>
      <c r="X13" s="492"/>
      <c r="Y13" s="492"/>
      <c r="Z13" s="492"/>
      <c r="AA13" s="492"/>
      <c r="AB13" s="492"/>
      <c r="AC13" s="492"/>
      <c r="AD13" s="492"/>
      <c r="AE13" s="492"/>
      <c r="AF13" s="492"/>
      <c r="AJ13" s="35"/>
    </row>
    <row r="14" spans="1:42" ht="18.75" customHeight="1">
      <c r="D14" s="27"/>
      <c r="I14" s="15" t="s">
        <v>26</v>
      </c>
      <c r="M14" s="15" t="s">
        <v>29</v>
      </c>
      <c r="N14" s="492" t="str">
        <f>"〒"&amp;'1.【参加申込入力シート】'!M15</f>
        <v>〒-</v>
      </c>
      <c r="O14" s="492"/>
      <c r="P14" s="492"/>
      <c r="Q14" s="492"/>
      <c r="R14" s="492"/>
      <c r="S14" s="492"/>
      <c r="T14" s="492"/>
      <c r="U14" s="492"/>
      <c r="V14" s="492"/>
      <c r="W14" s="492"/>
      <c r="X14" s="492"/>
      <c r="Y14" s="492"/>
      <c r="Z14" s="492"/>
      <c r="AA14" s="492"/>
      <c r="AB14" s="492"/>
      <c r="AC14" s="492"/>
      <c r="AD14" s="492"/>
      <c r="AE14" s="492"/>
      <c r="AF14" s="492"/>
      <c r="AJ14" s="35"/>
    </row>
    <row r="15" spans="1:42" ht="18.75" customHeight="1">
      <c r="D15" s="29"/>
      <c r="E15" s="30"/>
      <c r="F15" s="30"/>
      <c r="G15" s="30"/>
      <c r="H15" s="30"/>
      <c r="I15" s="30"/>
      <c r="J15" s="30"/>
      <c r="K15" s="30"/>
      <c r="L15" s="30"/>
      <c r="M15" s="30"/>
      <c r="N15" s="1116">
        <f>'1.【参加申込入力シート】'!D16</f>
        <v>0</v>
      </c>
      <c r="O15" s="1116"/>
      <c r="P15" s="1116"/>
      <c r="Q15" s="1116"/>
      <c r="R15" s="1116"/>
      <c r="S15" s="1116"/>
      <c r="T15" s="1116"/>
      <c r="U15" s="1116"/>
      <c r="V15" s="1116"/>
      <c r="W15" s="1116"/>
      <c r="X15" s="1116"/>
      <c r="Y15" s="1116"/>
      <c r="Z15" s="1116"/>
      <c r="AA15" s="1116"/>
      <c r="AB15" s="1116"/>
      <c r="AC15" s="1116"/>
      <c r="AD15" s="1116"/>
      <c r="AE15" s="1116"/>
      <c r="AF15" s="1116"/>
      <c r="AG15" s="30"/>
      <c r="AH15" s="30"/>
      <c r="AI15" s="30"/>
      <c r="AJ15" s="36"/>
    </row>
    <row r="16" spans="1:42" ht="18.75" customHeight="1">
      <c r="AP16" s="18"/>
    </row>
    <row r="17" spans="42:42" ht="18.75" customHeight="1">
      <c r="AP17" s="18"/>
    </row>
    <row r="18" spans="42:42" ht="18.75" customHeight="1">
      <c r="AP18" s="18"/>
    </row>
    <row r="19" spans="42:42" ht="18.75" customHeight="1">
      <c r="AP19" s="18"/>
    </row>
    <row r="20" spans="42:42" ht="18.75" customHeight="1">
      <c r="AP20" s="18"/>
    </row>
    <row r="21" spans="42:42" ht="18.75" customHeight="1">
      <c r="AP21" s="18"/>
    </row>
    <row r="22" spans="42:42" ht="18.75" customHeight="1">
      <c r="AP22" s="18"/>
    </row>
    <row r="23" spans="42:42" ht="18.75" customHeight="1">
      <c r="AP23" s="18"/>
    </row>
    <row r="24" spans="42:42" ht="18.75" customHeight="1">
      <c r="AP24" s="18"/>
    </row>
    <row r="25" spans="42:42" ht="18.75" customHeight="1">
      <c r="AP25" s="18"/>
    </row>
    <row r="26" spans="42:42" ht="18.75" customHeight="1">
      <c r="AP26" s="18"/>
    </row>
    <row r="27" spans="42:42" ht="18.75" customHeight="1">
      <c r="AP27" s="18"/>
    </row>
    <row r="28" spans="42:42" ht="18.75" customHeight="1">
      <c r="AP28" s="18"/>
    </row>
    <row r="29" spans="42:42" ht="18.75" customHeight="1">
      <c r="AP29" s="18"/>
    </row>
    <row r="30" spans="42:42" ht="18.75" customHeight="1">
      <c r="AP30" s="18"/>
    </row>
    <row r="31" spans="42:42" ht="18.75" customHeight="1">
      <c r="AP31" s="18"/>
    </row>
    <row r="32" spans="42:42" ht="18.75" customHeight="1">
      <c r="AP32" s="18"/>
    </row>
    <row r="33" spans="42:42" ht="18.75" customHeight="1">
      <c r="AP33" s="18"/>
    </row>
    <row r="34" spans="42:42" ht="18.75" customHeight="1">
      <c r="AP34" s="18"/>
    </row>
    <row r="35" spans="42:42" ht="18.75" customHeight="1">
      <c r="AP35" s="18"/>
    </row>
    <row r="36" spans="42:42" ht="18.75" customHeight="1">
      <c r="AP36" s="18"/>
    </row>
    <row r="37" spans="42:42" ht="18.75" customHeight="1">
      <c r="AP37" s="18"/>
    </row>
    <row r="38" spans="42:42" ht="18.75" customHeight="1">
      <c r="AP38" s="18"/>
    </row>
    <row r="39" spans="42:42" ht="18.75" customHeight="1">
      <c r="AP39" s="18"/>
    </row>
    <row r="40" spans="42:42" ht="18.75" customHeight="1">
      <c r="AP40" s="18"/>
    </row>
    <row r="41" spans="42:42" ht="18.75" customHeight="1">
      <c r="AP41" s="18"/>
    </row>
    <row r="42" spans="42:42" ht="18.75" customHeight="1">
      <c r="AP42" s="18"/>
    </row>
    <row r="43" spans="42:42" ht="18.75" customHeight="1">
      <c r="AP43" s="18"/>
    </row>
    <row r="44" spans="42:42" ht="18.75" customHeight="1">
      <c r="AP44" s="18"/>
    </row>
    <row r="45" spans="42:42" ht="18.75" customHeight="1">
      <c r="AP45" s="18"/>
    </row>
    <row r="46" spans="42:42" ht="18.75" customHeight="1">
      <c r="AP46" s="18"/>
    </row>
    <row r="47" spans="42:42" ht="18.75" customHeight="1">
      <c r="AP47" s="18"/>
    </row>
    <row r="48" spans="42:42" ht="18.75" customHeight="1">
      <c r="AP48" s="18"/>
    </row>
    <row r="49" spans="42:42" ht="18.75" customHeight="1">
      <c r="AP49" s="18"/>
    </row>
    <row r="50" spans="42:42" ht="18.75" customHeight="1">
      <c r="AP50" s="18"/>
    </row>
    <row r="51" spans="42:42" ht="18.75" customHeight="1">
      <c r="AP51" s="18"/>
    </row>
    <row r="52" spans="42:42" ht="18.75" customHeight="1">
      <c r="AP52" s="18"/>
    </row>
    <row r="53" spans="42:42" ht="18.75" customHeight="1">
      <c r="AP53" s="18"/>
    </row>
    <row r="54" spans="42:42" ht="18.75" customHeight="1">
      <c r="AP54" s="18"/>
    </row>
    <row r="55" spans="42:42" ht="18.75" customHeight="1">
      <c r="AP55" s="18"/>
    </row>
    <row r="56" spans="42:42" ht="18.75" customHeight="1">
      <c r="AP56" s="18"/>
    </row>
    <row r="65" s="15" customFormat="1" ht="18.75" customHeight="1"/>
    <row r="66" s="15" customFormat="1" ht="18.75" customHeight="1"/>
    <row r="67" s="15" customFormat="1" ht="18.75" customHeight="1"/>
    <row r="68" s="15" customFormat="1" ht="18.75" customHeight="1"/>
    <row r="69" s="15" customFormat="1" ht="18.75" customHeight="1"/>
    <row r="70" s="15" customFormat="1" ht="18.75" customHeight="1"/>
    <row r="71" s="15" customFormat="1" ht="18.75" customHeight="1"/>
    <row r="72" s="15" customFormat="1" ht="18.75" customHeight="1"/>
    <row r="73" s="15" customFormat="1" ht="18.75" customHeight="1"/>
    <row r="74" s="15" customFormat="1" ht="18.75" customHeight="1"/>
    <row r="75" s="15" customFormat="1" ht="18.75" customHeight="1"/>
    <row r="76" s="15" customFormat="1" ht="18.75" customHeight="1"/>
    <row r="77" s="15" customFormat="1" ht="18.75" customHeight="1"/>
    <row r="78" s="15" customFormat="1" ht="18.75" customHeight="1"/>
    <row r="79" s="15" customFormat="1" ht="18.75" customHeight="1"/>
    <row r="80" s="15" customFormat="1" ht="18.75" customHeight="1"/>
    <row r="81" s="15" customFormat="1" ht="18.75" customHeight="1"/>
    <row r="82" s="15" customFormat="1" ht="18.75" customHeight="1"/>
    <row r="83" s="15" customFormat="1" ht="18.75" customHeight="1"/>
    <row r="84" s="15" customFormat="1" ht="18.75" customHeight="1"/>
    <row r="85" s="15" customFormat="1" ht="18.75" customHeight="1"/>
    <row r="86" s="15" customFormat="1" ht="18.75" customHeight="1"/>
    <row r="87" s="15" customFormat="1" ht="18.75" customHeight="1"/>
    <row r="88" s="15" customFormat="1" ht="18.75" customHeight="1"/>
    <row r="89" s="15" customFormat="1" ht="18.75" customHeight="1"/>
    <row r="90" s="15" customFormat="1" ht="18.75" customHeight="1"/>
    <row r="91" s="15" customFormat="1" ht="18.75" customHeight="1"/>
    <row r="92" s="15" customFormat="1" ht="18.75" customHeight="1"/>
    <row r="93" s="15" customFormat="1" ht="18.75" customHeight="1"/>
    <row r="94" s="15" customFormat="1" ht="18.75" customHeight="1"/>
    <row r="95" s="15" customFormat="1" ht="18.75" customHeight="1"/>
    <row r="96" s="15" customFormat="1" ht="18.75" customHeight="1"/>
    <row r="97" s="15" customFormat="1" ht="18.75" customHeight="1"/>
    <row r="98" s="15" customFormat="1" ht="18.75" customHeight="1"/>
    <row r="99" s="15" customFormat="1" ht="18.75" customHeight="1"/>
    <row r="100" s="15" customFormat="1" ht="18.75" customHeight="1"/>
    <row r="101" s="15" customFormat="1" ht="18.75" customHeight="1"/>
    <row r="102" s="15" customFormat="1" ht="18.75" customHeight="1"/>
    <row r="103" s="15" customFormat="1" ht="18.75" customHeight="1"/>
    <row r="104" s="15" customFormat="1" ht="18.75" customHeight="1"/>
    <row r="105" s="15" customFormat="1" ht="18.75" customHeight="1"/>
    <row r="106" s="15" customFormat="1" ht="18.75" customHeight="1"/>
    <row r="107" s="15" customFormat="1" ht="18.75" customHeight="1"/>
    <row r="108" s="15" customFormat="1" ht="18.75" customHeight="1"/>
    <row r="109" s="15" customFormat="1" ht="18.75" customHeight="1"/>
    <row r="110" s="15" customFormat="1" ht="18.75" customHeight="1"/>
    <row r="111" s="15" customFormat="1" ht="18.75" customHeight="1"/>
    <row r="112" s="15" customFormat="1" ht="18.75" customHeight="1"/>
    <row r="113" s="15" customFormat="1" ht="18.75" customHeight="1"/>
    <row r="114" s="15" customFormat="1" ht="18.75" customHeight="1"/>
    <row r="115" s="15" customFormat="1" ht="18.75" customHeight="1"/>
    <row r="116" s="15" customFormat="1" ht="18.75" customHeight="1"/>
    <row r="117" s="15" customFormat="1" ht="18.75" customHeight="1"/>
    <row r="118" s="15" customFormat="1" ht="18.75" customHeight="1"/>
    <row r="119" s="15" customFormat="1" ht="18.75" customHeight="1"/>
    <row r="120" s="15" customFormat="1" ht="18.75" customHeight="1"/>
    <row r="121" s="15" customFormat="1" ht="18.75" customHeight="1"/>
    <row r="122" s="15" customFormat="1" ht="18.75" customHeight="1"/>
    <row r="123" s="15" customFormat="1" ht="18.75" customHeight="1"/>
    <row r="124" s="15" customFormat="1" ht="18.75" customHeight="1"/>
    <row r="125" s="15" customFormat="1" ht="18.75" customHeight="1"/>
    <row r="126" s="15" customFormat="1" ht="18.75" customHeight="1"/>
    <row r="127" s="15" customFormat="1" ht="18.75" customHeight="1"/>
    <row r="128" s="15" customFormat="1" ht="18.75" customHeight="1"/>
    <row r="129" s="15" customFormat="1" ht="18.75" customHeight="1"/>
    <row r="130" s="15" customFormat="1" ht="18.75" customHeight="1"/>
    <row r="131" s="15" customFormat="1" ht="18.75" customHeight="1"/>
    <row r="132" s="15" customFormat="1" ht="18.75" customHeight="1"/>
    <row r="133" s="15" customFormat="1" ht="18.75" customHeight="1"/>
    <row r="134" s="15" customFormat="1" ht="18.75" customHeight="1"/>
    <row r="135" s="15" customFormat="1" ht="18.75" customHeight="1"/>
    <row r="136" s="15" customFormat="1" ht="18.75" customHeight="1"/>
    <row r="137" s="15" customFormat="1" ht="18.75" customHeight="1"/>
    <row r="138" s="15" customFormat="1" ht="18.75" customHeight="1"/>
    <row r="139" s="15" customFormat="1" ht="18.75" customHeight="1"/>
    <row r="140" s="15" customFormat="1" ht="18.75" customHeight="1"/>
    <row r="141" s="15" customFormat="1" ht="18.75" customHeight="1"/>
    <row r="142" s="15" customFormat="1" ht="18.75" customHeight="1"/>
    <row r="143" s="15" customFormat="1" ht="18.75" customHeight="1"/>
    <row r="144" s="15" customFormat="1" ht="18.75" customHeight="1"/>
    <row r="145" s="15" customFormat="1" ht="18.75" customHeight="1"/>
    <row r="146" s="15" customFormat="1" ht="18.75" customHeight="1"/>
    <row r="147" s="15" customFormat="1" ht="18.75" customHeight="1"/>
    <row r="148" s="15" customFormat="1" ht="18.75" customHeight="1"/>
    <row r="149" s="15" customFormat="1" ht="18.75" customHeight="1"/>
    <row r="150" s="15" customFormat="1" ht="18.75" customHeight="1"/>
    <row r="151" s="15" customFormat="1" ht="18.75" customHeight="1"/>
    <row r="152" s="15" customFormat="1" ht="18.75" customHeight="1"/>
    <row r="153" s="15" customFormat="1" ht="18.75" customHeight="1"/>
  </sheetData>
  <sheetProtection algorithmName="SHA-512" hashValue="ZbrPf858GOXvYjWE9Rloc98jh+rVRD3IdbO2oZg5xZZ+jKlZ+eruM2KsKZKIZ2TCyqr0kVmUlWfqsCxi0i9F3A==" saltValue="vmNt0/xTmD7e+cKURSLcbA==" spinCount="100000" sheet="1" objects="1" scenarios="1" selectLockedCells="1"/>
  <customSheetViews>
    <customSheetView guid="{B8528224-2B88-4620-AAE6-F78F68F2B1F1}" showPageBreaks="1" showGridLines="0" printArea="1" hiddenColumns="1" view="pageBreakPreview">
      <selection activeCell="T8" sqref="T8:AH8"/>
      <colBreaks count="1" manualBreakCount="1">
        <brk id="40" max="1048575" man="1"/>
      </colBreaks>
      <pageMargins left="0.7" right="0.7" top="0.75" bottom="0.75" header="0.3" footer="0.3"/>
      <pageSetup paperSize="9" scale="89" orientation="portrait" horizontalDpi="4294967294" copies="4" r:id="rId1"/>
      <headerFooter alignWithMargins="0">
        <oddHeader>&amp;R【ＮＡＧＡＳＡＫＩマーチングフェスティバル】
①参加申込書</oddHeader>
      </headerFooter>
    </customSheetView>
  </customSheetViews>
  <mergeCells count="11">
    <mergeCell ref="N13:AF13"/>
    <mergeCell ref="N14:AF14"/>
    <mergeCell ref="N15:AF15"/>
    <mergeCell ref="A2:AN2"/>
    <mergeCell ref="A3:AN3"/>
    <mergeCell ref="D4:N4"/>
    <mergeCell ref="N12:AF12"/>
    <mergeCell ref="F6:AH6"/>
    <mergeCell ref="G7:AH7"/>
    <mergeCell ref="G8:AH8"/>
    <mergeCell ref="G9:AH9"/>
  </mergeCells>
  <phoneticPr fontId="2"/>
  <pageMargins left="0.70866141732283472" right="0.70866141732283472" top="0.74803149606299213" bottom="0.74803149606299213" header="0.31496062992125984" footer="0.31496062992125984"/>
  <pageSetup paperSize="9" scale="82" orientation="portrait" horizontalDpi="4294967294" copies="4" r:id="rId2"/>
  <headerFooter alignWithMargins="0">
    <oddHeader>&amp;R【九州秋季大会】
①参加申込書</oddHeader>
  </headerFooter>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61"/>
  <sheetViews>
    <sheetView workbookViewId="0"/>
  </sheetViews>
  <sheetFormatPr defaultColWidth="8.75" defaultRowHeight="13.5"/>
  <cols>
    <col min="1" max="1" width="38.125" bestFit="1" customWidth="1"/>
    <col min="2" max="2" width="62.75" customWidth="1"/>
    <col min="3" max="3" width="8.875" customWidth="1"/>
    <col min="4" max="4" width="8.75" customWidth="1"/>
  </cols>
  <sheetData>
    <row r="2" spans="1:19" hidden="1">
      <c r="B2" t="s">
        <v>311</v>
      </c>
    </row>
    <row r="3" spans="1:19" ht="19.899999999999999" customHeight="1">
      <c r="A3" s="402" t="s">
        <v>122</v>
      </c>
      <c r="B3" s="80" t="s">
        <v>508</v>
      </c>
    </row>
    <row r="4" spans="1:19" ht="19.899999999999999" customHeight="1">
      <c r="A4" s="402"/>
      <c r="B4" s="80" t="s">
        <v>410</v>
      </c>
    </row>
    <row r="5" spans="1:19">
      <c r="A5" t="s">
        <v>313</v>
      </c>
      <c r="B5" s="80" t="s">
        <v>324</v>
      </c>
      <c r="D5" s="267" t="s">
        <v>329</v>
      </c>
      <c r="E5">
        <v>3000</v>
      </c>
      <c r="F5" s="267" t="s">
        <v>398</v>
      </c>
      <c r="G5">
        <v>500</v>
      </c>
    </row>
    <row r="6" spans="1:19">
      <c r="A6" t="s">
        <v>320</v>
      </c>
      <c r="B6" s="80" t="s">
        <v>325</v>
      </c>
      <c r="D6" s="267" t="s">
        <v>330</v>
      </c>
      <c r="E6">
        <v>0</v>
      </c>
    </row>
    <row r="7" spans="1:19">
      <c r="A7" t="s">
        <v>321</v>
      </c>
      <c r="B7" s="80"/>
      <c r="D7" s="267" t="s">
        <v>331</v>
      </c>
      <c r="E7">
        <v>2</v>
      </c>
    </row>
    <row r="8" spans="1:19">
      <c r="A8" t="s">
        <v>314</v>
      </c>
      <c r="B8" s="80" t="s">
        <v>316</v>
      </c>
      <c r="D8" s="267" t="s">
        <v>336</v>
      </c>
      <c r="E8">
        <v>2000</v>
      </c>
    </row>
    <row r="9" spans="1:19">
      <c r="A9" t="s">
        <v>315</v>
      </c>
      <c r="B9" s="80" t="s">
        <v>88</v>
      </c>
      <c r="D9" s="267" t="s">
        <v>337</v>
      </c>
      <c r="E9">
        <v>500</v>
      </c>
    </row>
    <row r="10" spans="1:19">
      <c r="A10" t="s">
        <v>317</v>
      </c>
      <c r="B10" s="80" t="s">
        <v>319</v>
      </c>
      <c r="S10" t="s">
        <v>182</v>
      </c>
    </row>
    <row r="11" spans="1:19">
      <c r="A11" t="s">
        <v>318</v>
      </c>
      <c r="B11" s="80" t="s">
        <v>326</v>
      </c>
    </row>
    <row r="12" spans="1:19">
      <c r="A12" t="s">
        <v>322</v>
      </c>
      <c r="B12" t="s">
        <v>323</v>
      </c>
      <c r="E12" t="s">
        <v>328</v>
      </c>
      <c r="H12" t="s">
        <v>145</v>
      </c>
      <c r="I12" t="s">
        <v>113</v>
      </c>
      <c r="L12" t="s">
        <v>144</v>
      </c>
      <c r="M12" t="s">
        <v>113</v>
      </c>
      <c r="P12" t="s">
        <v>113</v>
      </c>
      <c r="S12" t="s">
        <v>181</v>
      </c>
    </row>
    <row r="13" spans="1:19">
      <c r="D13" t="s">
        <v>137</v>
      </c>
      <c r="E13" s="79">
        <v>2.0833333333333332E-2</v>
      </c>
      <c r="I13" t="s">
        <v>147</v>
      </c>
      <c r="M13" t="s">
        <v>146</v>
      </c>
      <c r="P13" t="s">
        <v>151</v>
      </c>
      <c r="S13" t="s">
        <v>161</v>
      </c>
    </row>
    <row r="14" spans="1:19">
      <c r="A14" t="s">
        <v>83</v>
      </c>
      <c r="B14" t="s">
        <v>509</v>
      </c>
      <c r="E14" s="79">
        <v>3.125E-2</v>
      </c>
      <c r="I14" t="s">
        <v>148</v>
      </c>
      <c r="M14" t="s">
        <v>109</v>
      </c>
      <c r="P14" t="s">
        <v>152</v>
      </c>
      <c r="S14" t="s">
        <v>162</v>
      </c>
    </row>
    <row r="15" spans="1:19">
      <c r="A15" t="s">
        <v>80</v>
      </c>
      <c r="B15" s="94" t="s">
        <v>510</v>
      </c>
      <c r="E15" s="79">
        <v>4.1666666666666602E-2</v>
      </c>
      <c r="I15" t="s">
        <v>149</v>
      </c>
      <c r="M15" t="s">
        <v>110</v>
      </c>
      <c r="S15" t="s">
        <v>163</v>
      </c>
    </row>
    <row r="16" spans="1:19">
      <c r="B16" s="94"/>
      <c r="E16" s="79">
        <v>5.2083333333333301E-2</v>
      </c>
      <c r="I16" t="s">
        <v>512</v>
      </c>
      <c r="M16" t="s">
        <v>111</v>
      </c>
      <c r="S16" t="s">
        <v>164</v>
      </c>
    </row>
    <row r="17" spans="1:19">
      <c r="A17" t="s">
        <v>365</v>
      </c>
      <c r="B17" s="94" t="s">
        <v>366</v>
      </c>
      <c r="E17" s="79">
        <v>6.25E-2</v>
      </c>
      <c r="H17" t="s">
        <v>279</v>
      </c>
      <c r="M17" t="s">
        <v>112</v>
      </c>
      <c r="P17" t="s">
        <v>113</v>
      </c>
      <c r="S17" t="s">
        <v>165</v>
      </c>
    </row>
    <row r="18" spans="1:19">
      <c r="B18" s="94"/>
      <c r="E18" s="79">
        <v>7.2916666666666602E-2</v>
      </c>
      <c r="H18" t="s">
        <v>113</v>
      </c>
      <c r="M18" t="s">
        <v>150</v>
      </c>
      <c r="P18" t="s">
        <v>354</v>
      </c>
      <c r="S18" t="s">
        <v>166</v>
      </c>
    </row>
    <row r="19" spans="1:19">
      <c r="E19" s="79">
        <v>8.3333333333333301E-2</v>
      </c>
      <c r="H19" t="s">
        <v>277</v>
      </c>
      <c r="P19" t="s">
        <v>355</v>
      </c>
      <c r="S19" t="s">
        <v>167</v>
      </c>
    </row>
    <row r="20" spans="1:19">
      <c r="A20" t="s">
        <v>131</v>
      </c>
      <c r="B20" t="s">
        <v>328</v>
      </c>
      <c r="E20" s="79">
        <v>9.375E-2</v>
      </c>
      <c r="H20" t="s">
        <v>278</v>
      </c>
      <c r="P20" t="s">
        <v>356</v>
      </c>
      <c r="S20" t="s">
        <v>168</v>
      </c>
    </row>
    <row r="21" spans="1:19">
      <c r="B21" s="94" t="s">
        <v>132</v>
      </c>
      <c r="E21" s="79">
        <v>0.104166666666667</v>
      </c>
      <c r="P21" t="s">
        <v>357</v>
      </c>
      <c r="S21" t="s">
        <v>169</v>
      </c>
    </row>
    <row r="22" spans="1:19">
      <c r="B22" s="94" t="s">
        <v>133</v>
      </c>
      <c r="E22" s="79">
        <v>0.114583333333333</v>
      </c>
      <c r="S22" t="s">
        <v>170</v>
      </c>
    </row>
    <row r="23" spans="1:19">
      <c r="E23" s="79">
        <v>0.125</v>
      </c>
      <c r="S23" t="s">
        <v>171</v>
      </c>
    </row>
    <row r="24" spans="1:19">
      <c r="A24" t="s">
        <v>84</v>
      </c>
      <c r="B24" s="243">
        <v>45830</v>
      </c>
      <c r="E24" s="79">
        <v>0.13541666666666666</v>
      </c>
      <c r="S24" t="s">
        <v>172</v>
      </c>
    </row>
    <row r="25" spans="1:19">
      <c r="A25" t="s">
        <v>85</v>
      </c>
      <c r="B25" s="243">
        <v>45830</v>
      </c>
      <c r="E25" s="79">
        <v>0.14583333333333301</v>
      </c>
      <c r="S25" t="s">
        <v>173</v>
      </c>
    </row>
    <row r="26" spans="1:19">
      <c r="A26" t="s">
        <v>86</v>
      </c>
      <c r="B26" t="s">
        <v>511</v>
      </c>
      <c r="E26" s="79">
        <v>0.15625</v>
      </c>
      <c r="S26" t="s">
        <v>174</v>
      </c>
    </row>
    <row r="27" spans="1:19">
      <c r="A27" t="s">
        <v>87</v>
      </c>
      <c r="B27" t="s">
        <v>88</v>
      </c>
      <c r="E27" s="79">
        <v>0.16666666666666699</v>
      </c>
      <c r="S27" t="s">
        <v>175</v>
      </c>
    </row>
    <row r="28" spans="1:19">
      <c r="E28" s="79">
        <v>0.17708333333333301</v>
      </c>
      <c r="S28" t="s">
        <v>176</v>
      </c>
    </row>
    <row r="29" spans="1:19">
      <c r="E29" s="79">
        <v>0.1875</v>
      </c>
      <c r="S29" t="s">
        <v>177</v>
      </c>
    </row>
    <row r="30" spans="1:19">
      <c r="A30" t="s">
        <v>450</v>
      </c>
      <c r="B30" t="s">
        <v>113</v>
      </c>
      <c r="E30" s="79">
        <v>0.19791666666666699</v>
      </c>
      <c r="S30" t="s">
        <v>178</v>
      </c>
    </row>
    <row r="31" spans="1:19">
      <c r="B31" s="308" t="s">
        <v>407</v>
      </c>
      <c r="E31" s="79">
        <v>0.20833333333333301</v>
      </c>
      <c r="S31" t="s">
        <v>179</v>
      </c>
    </row>
    <row r="32" spans="1:19">
      <c r="B32" s="308" t="s">
        <v>403</v>
      </c>
      <c r="E32" s="79">
        <v>0.21875</v>
      </c>
      <c r="S32" t="s">
        <v>180</v>
      </c>
    </row>
    <row r="33" spans="1:5">
      <c r="B33" s="308" t="s">
        <v>404</v>
      </c>
      <c r="E33" s="79">
        <v>0.22916666666666699</v>
      </c>
    </row>
    <row r="34" spans="1:5">
      <c r="B34" s="308" t="s">
        <v>405</v>
      </c>
      <c r="E34" s="79">
        <v>0.23958333333333301</v>
      </c>
    </row>
    <row r="35" spans="1:5">
      <c r="B35" s="308" t="s">
        <v>406</v>
      </c>
      <c r="E35" s="79">
        <v>0.25</v>
      </c>
    </row>
    <row r="36" spans="1:5">
      <c r="E36" s="79">
        <v>0.26041666666666702</v>
      </c>
    </row>
    <row r="37" spans="1:5">
      <c r="A37" t="s">
        <v>424</v>
      </c>
      <c r="B37" t="s">
        <v>113</v>
      </c>
      <c r="E37" s="79">
        <v>0.27083333333333398</v>
      </c>
    </row>
    <row r="38" spans="1:5">
      <c r="B38" t="s">
        <v>453</v>
      </c>
      <c r="E38" s="79">
        <v>0.281250000000001</v>
      </c>
    </row>
    <row r="39" spans="1:5">
      <c r="B39" t="s">
        <v>454</v>
      </c>
      <c r="E39" s="79">
        <v>0.29166666666666802</v>
      </c>
    </row>
    <row r="40" spans="1:5">
      <c r="B40" t="s">
        <v>455</v>
      </c>
      <c r="E40" s="79">
        <v>0.30208333333333498</v>
      </c>
    </row>
    <row r="41" spans="1:5">
      <c r="B41" t="s">
        <v>456</v>
      </c>
      <c r="E41" s="79">
        <v>0.312500000000002</v>
      </c>
    </row>
    <row r="42" spans="1:5">
      <c r="B42" t="s">
        <v>457</v>
      </c>
      <c r="E42" s="79">
        <v>0.32291666666666902</v>
      </c>
    </row>
    <row r="43" spans="1:5">
      <c r="B43" t="s">
        <v>458</v>
      </c>
      <c r="E43" s="79">
        <v>0.33333333333333598</v>
      </c>
    </row>
    <row r="44" spans="1:5">
      <c r="B44" t="s">
        <v>459</v>
      </c>
    </row>
    <row r="45" spans="1:5">
      <c r="B45" t="s">
        <v>460</v>
      </c>
    </row>
    <row r="46" spans="1:5">
      <c r="B46" t="s">
        <v>461</v>
      </c>
    </row>
    <row r="47" spans="1:5">
      <c r="B47" t="s">
        <v>462</v>
      </c>
    </row>
    <row r="49" spans="1:2">
      <c r="A49" t="s">
        <v>451</v>
      </c>
      <c r="B49" t="s">
        <v>113</v>
      </c>
    </row>
    <row r="50" spans="1:2">
      <c r="B50" t="s">
        <v>452</v>
      </c>
    </row>
    <row r="51" spans="1:2">
      <c r="B51" t="s">
        <v>488</v>
      </c>
    </row>
    <row r="54" spans="1:2">
      <c r="A54" t="s">
        <v>121</v>
      </c>
      <c r="B54" t="s">
        <v>311</v>
      </c>
    </row>
    <row r="55" spans="1:2">
      <c r="B55" t="s">
        <v>114</v>
      </c>
    </row>
    <row r="56" spans="1:2">
      <c r="B56" t="s">
        <v>115</v>
      </c>
    </row>
    <row r="57" spans="1:2">
      <c r="B57" t="s">
        <v>116</v>
      </c>
    </row>
    <row r="58" spans="1:2">
      <c r="B58" t="s">
        <v>117</v>
      </c>
    </row>
    <row r="59" spans="1:2">
      <c r="B59" t="s">
        <v>118</v>
      </c>
    </row>
    <row r="60" spans="1:2">
      <c r="B60" t="s">
        <v>119</v>
      </c>
    </row>
    <row r="61" spans="1:2">
      <c r="B61" t="s">
        <v>120</v>
      </c>
    </row>
  </sheetData>
  <mergeCells count="1">
    <mergeCell ref="A3:A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autoPageBreaks="0"/>
  </sheetPr>
  <dimension ref="A1:J53"/>
  <sheetViews>
    <sheetView showGridLines="0" showRowColHeaders="0" tabSelected="1" view="pageBreakPreview" zoomScale="110" zoomScaleSheetLayoutView="110" workbookViewId="0">
      <pane ySplit="2" topLeftCell="A3" activePane="bottomLeft" state="frozen"/>
      <selection pane="bottomLeft" activeCell="G11" sqref="G11"/>
    </sheetView>
  </sheetViews>
  <sheetFormatPr defaultColWidth="9" defaultRowHeight="13.5"/>
  <cols>
    <col min="1" max="9" width="9.375" style="2" customWidth="1"/>
    <col min="10" max="254" width="9" style="2" customWidth="1"/>
    <col min="255" max="16384" width="9" style="2"/>
  </cols>
  <sheetData>
    <row r="1" spans="1:9" ht="43.5" customHeight="1">
      <c r="A1" s="403" t="str">
        <f>【更新用】イベント基本情報!B3&amp;CHAR(10)&amp;CHAR(13)&amp;【更新用】イベント基本情報!B4</f>
        <v>第27回全九州カラーガード・パーカッションコンテスト
_x000D_【ソロ部門】</v>
      </c>
      <c r="B1" s="403"/>
      <c r="C1" s="403"/>
      <c r="D1" s="403"/>
      <c r="E1" s="403"/>
      <c r="F1" s="403"/>
      <c r="G1" s="403"/>
      <c r="H1" s="403"/>
      <c r="I1" s="403"/>
    </row>
    <row r="2" spans="1:9" ht="24.75" customHeight="1">
      <c r="A2" s="404" t="s">
        <v>11</v>
      </c>
      <c r="B2" s="404"/>
      <c r="C2" s="404"/>
      <c r="D2" s="404"/>
      <c r="E2" s="404"/>
      <c r="F2" s="404"/>
      <c r="G2" s="404"/>
      <c r="H2" s="404"/>
      <c r="I2" s="404"/>
    </row>
    <row r="3" spans="1:9" ht="18.75" customHeight="1"/>
    <row r="4" spans="1:9" ht="18.75" customHeight="1"/>
    <row r="5" spans="1:9" ht="18.75" customHeight="1"/>
    <row r="6" spans="1:9" ht="18.75" customHeight="1"/>
    <row r="7" spans="1:9" ht="18.75" customHeight="1"/>
    <row r="8" spans="1:9" ht="18.75" customHeight="1"/>
    <row r="9" spans="1:9" ht="18.75" customHeight="1"/>
    <row r="10" spans="1:9" ht="18.75" customHeight="1"/>
    <row r="11" spans="1:9" ht="18.75" customHeight="1"/>
    <row r="12" spans="1:9" ht="18.75" customHeight="1"/>
    <row r="13" spans="1:9" ht="30" customHeight="1">
      <c r="A13" s="179"/>
      <c r="B13" s="12"/>
      <c r="C13" s="12"/>
      <c r="D13" s="12"/>
      <c r="E13" s="12"/>
      <c r="F13" s="12"/>
      <c r="G13" s="12"/>
      <c r="H13" s="12"/>
      <c r="I13" s="12"/>
    </row>
    <row r="14" spans="1:9" ht="30" customHeight="1">
      <c r="A14" s="184" t="s">
        <v>217</v>
      </c>
      <c r="B14" s="12"/>
      <c r="C14" s="12"/>
      <c r="D14" s="12"/>
      <c r="E14" s="12"/>
      <c r="F14" s="12"/>
      <c r="G14" s="12"/>
      <c r="H14" s="12"/>
      <c r="I14" s="12"/>
    </row>
    <row r="15" spans="1:9" ht="30" customHeight="1">
      <c r="B15" s="189" t="s">
        <v>214</v>
      </c>
      <c r="C15" s="189"/>
      <c r="D15" s="189"/>
      <c r="E15" s="189"/>
      <c r="F15" s="185"/>
      <c r="G15" s="185"/>
      <c r="H15" s="185"/>
      <c r="I15" s="185"/>
    </row>
    <row r="16" spans="1:9" ht="30" customHeight="1">
      <c r="B16" s="187" t="s">
        <v>215</v>
      </c>
      <c r="C16" s="189"/>
      <c r="D16" s="189"/>
      <c r="E16" s="189"/>
      <c r="F16" s="186"/>
      <c r="G16" s="186"/>
      <c r="H16" s="186"/>
      <c r="I16" s="186"/>
    </row>
    <row r="17" spans="1:10" s="12" customFormat="1" ht="30" customHeight="1">
      <c r="B17" s="191" t="s">
        <v>216</v>
      </c>
      <c r="C17" s="190"/>
      <c r="D17" s="190"/>
      <c r="E17" s="190"/>
    </row>
    <row r="18" spans="1:10" s="8" customFormat="1" ht="30" customHeight="1">
      <c r="B18" s="189" t="s">
        <v>218</v>
      </c>
      <c r="C18" s="189"/>
      <c r="D18" s="189"/>
      <c r="E18" s="189"/>
      <c r="F18" s="188"/>
      <c r="G18" s="188"/>
      <c r="H18" s="188"/>
      <c r="I18" s="188"/>
    </row>
    <row r="19" spans="1:10" s="8" customFormat="1" ht="30" customHeight="1">
      <c r="B19" s="189" t="s">
        <v>219</v>
      </c>
      <c r="C19" s="189"/>
      <c r="D19" s="189"/>
      <c r="E19" s="189"/>
      <c r="G19" s="187"/>
      <c r="H19" s="187"/>
      <c r="I19" s="187"/>
    </row>
    <row r="20" spans="1:10" s="8" customFormat="1" ht="30" customHeight="1">
      <c r="A20" s="188" t="s">
        <v>220</v>
      </c>
      <c r="B20" s="188"/>
      <c r="C20" s="188"/>
      <c r="D20" s="188"/>
      <c r="E20" s="188"/>
      <c r="F20" s="188"/>
      <c r="G20" s="188"/>
      <c r="H20" s="188"/>
      <c r="I20" s="188"/>
    </row>
    <row r="21" spans="1:10" s="8" customFormat="1" ht="30" customHeight="1">
      <c r="A21" s="188" t="s">
        <v>221</v>
      </c>
      <c r="B21" s="188"/>
      <c r="C21" s="188"/>
      <c r="D21" s="188"/>
      <c r="E21" s="188"/>
      <c r="F21" s="188"/>
      <c r="G21" s="188"/>
      <c r="H21" s="188"/>
      <c r="I21" s="188"/>
    </row>
    <row r="22" spans="1:10" s="8" customFormat="1" ht="21" customHeight="1">
      <c r="A22" s="188" t="s">
        <v>308</v>
      </c>
      <c r="B22" s="180"/>
      <c r="C22" s="180"/>
      <c r="D22" s="180"/>
      <c r="E22" s="180"/>
      <c r="F22" s="180"/>
      <c r="G22" s="180"/>
      <c r="H22" s="180"/>
      <c r="I22" s="180"/>
    </row>
    <row r="23" spans="1:10" s="8" customFormat="1" ht="21" customHeight="1">
      <c r="A23" s="181"/>
      <c r="B23" s="181"/>
      <c r="C23" s="181"/>
      <c r="D23" s="181"/>
      <c r="E23" s="181"/>
      <c r="F23" s="181"/>
      <c r="G23" s="181"/>
      <c r="H23" s="181"/>
      <c r="I23" s="181"/>
    </row>
    <row r="24" spans="1:10" s="8" customFormat="1" ht="51.75" customHeight="1">
      <c r="A24" s="180"/>
      <c r="B24" s="180"/>
      <c r="C24" s="180"/>
      <c r="D24" s="180"/>
      <c r="E24" s="180"/>
      <c r="F24" s="180"/>
      <c r="G24" s="180"/>
      <c r="H24" s="180"/>
      <c r="I24" s="180"/>
    </row>
    <row r="25" spans="1:10" s="8" customFormat="1" ht="37.5" customHeight="1">
      <c r="A25" s="180"/>
      <c r="B25" s="180"/>
      <c r="C25" s="180"/>
      <c r="D25" s="180"/>
      <c r="E25" s="180"/>
      <c r="F25" s="180"/>
      <c r="G25" s="180"/>
      <c r="H25" s="180"/>
      <c r="I25" s="180"/>
      <c r="J25" s="7"/>
    </row>
    <row r="26" spans="1:10" s="8" customFormat="1" ht="21" customHeight="1">
      <c r="A26" s="182"/>
      <c r="B26" s="180"/>
      <c r="C26" s="180"/>
      <c r="D26" s="180"/>
      <c r="E26" s="180"/>
      <c r="F26" s="180"/>
      <c r="G26" s="180"/>
      <c r="H26" s="180"/>
      <c r="I26" s="180"/>
      <c r="J26" s="7"/>
    </row>
    <row r="27" spans="1:10" s="8" customFormat="1" ht="21" customHeight="1">
      <c r="A27" s="182"/>
      <c r="B27" s="182"/>
      <c r="C27" s="182"/>
      <c r="D27" s="182"/>
      <c r="E27" s="182"/>
      <c r="F27" s="182"/>
      <c r="G27" s="182"/>
      <c r="H27" s="182"/>
      <c r="I27" s="182"/>
      <c r="J27" s="7"/>
    </row>
    <row r="28" spans="1:10" s="8" customFormat="1" ht="21" customHeight="1">
      <c r="A28" s="183"/>
      <c r="B28" s="183"/>
      <c r="C28" s="183"/>
      <c r="D28" s="183"/>
      <c r="E28" s="183"/>
      <c r="F28" s="183"/>
      <c r="G28" s="183"/>
      <c r="H28" s="183"/>
      <c r="I28" s="183"/>
      <c r="J28" s="7"/>
    </row>
    <row r="29" spans="1:10" s="8" customFormat="1" ht="25.15" customHeight="1">
      <c r="A29" s="405" t="s">
        <v>270</v>
      </c>
      <c r="B29" s="406"/>
      <c r="C29" s="406"/>
      <c r="D29" s="406"/>
      <c r="E29" s="407" t="str">
        <f>"E-Mail："&amp;【更新用】イベント基本情報!B12</f>
        <v>E-Mail：jmba_kyushu@yahoo.co.jp</v>
      </c>
      <c r="F29" s="407"/>
      <c r="G29" s="407"/>
      <c r="H29" s="407"/>
      <c r="I29" s="408"/>
      <c r="J29" s="7"/>
    </row>
    <row r="30" spans="1:10" s="8" customFormat="1" ht="12.75" customHeight="1">
      <c r="A30" s="7"/>
      <c r="B30" s="7"/>
      <c r="C30" s="7"/>
      <c r="D30" s="7"/>
      <c r="E30" s="7"/>
      <c r="F30" s="7"/>
      <c r="G30" s="7"/>
      <c r="H30" s="7"/>
      <c r="I30" s="7"/>
      <c r="J30" s="7"/>
    </row>
    <row r="31" spans="1:10" hidden="1"/>
    <row r="32" spans="1: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sheetData>
  <sheetProtection algorithmName="SHA-512" hashValue="igBZFKDwK/QMoE9u23uyuozY7aTs4zB9sxgClLFUSyeFI/AMt/7cqXWhVEKA0EuwffmryT5m0khRK9H48LpY2Q==" saltValue="EtW3176NL4BV+yoLoX072w==" spinCount="100000" sheet="1" objects="1" scenarios="1" selectLockedCells="1"/>
  <customSheetViews>
    <customSheetView guid="{B8528224-2B88-4620-AAE6-F78F68F2B1F1}" showGridLines="0" showRowCol="0" hiddenRows="1" hiddenColumns="1">
      <pane ySplit="2" topLeftCell="A3" activePane="bottomLeft" state="frozenSplit"/>
      <selection pane="bottomLeft" activeCell="A15" sqref="A15:I15"/>
      <pageMargins left="0.7" right="0.7" top="0.75" bottom="0.75" header="0.3" footer="0.3"/>
      <pageSetup paperSize="9" orientation="portrait" r:id="rId1"/>
    </customSheetView>
  </customSheetViews>
  <mergeCells count="4">
    <mergeCell ref="A1:I1"/>
    <mergeCell ref="A2:I2"/>
    <mergeCell ref="A29:D29"/>
    <mergeCell ref="E29:I29"/>
  </mergeCells>
  <phoneticPr fontId="2"/>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AW394"/>
  <sheetViews>
    <sheetView showGridLines="0" showRowColHeaders="0" zoomScaleSheetLayoutView="100" workbookViewId="0">
      <selection activeCell="D10" sqref="D10:H10"/>
    </sheetView>
  </sheetViews>
  <sheetFormatPr defaultColWidth="9" defaultRowHeight="13.5"/>
  <cols>
    <col min="1" max="1" width="3" style="2" customWidth="1"/>
    <col min="2" max="2" width="17.625" style="2" customWidth="1"/>
    <col min="3" max="3" width="9.375" style="10" customWidth="1"/>
    <col min="4" max="4" width="9.375" style="2" customWidth="1"/>
    <col min="5" max="5" width="3.125" style="2" customWidth="1"/>
    <col min="6" max="6" width="9.375" style="2" customWidth="1"/>
    <col min="7" max="7" width="3.125" style="2" customWidth="1"/>
    <col min="8" max="8" width="12.5" style="2" customWidth="1"/>
    <col min="9" max="10" width="9.375" style="25" customWidth="1"/>
    <col min="11" max="11" width="37.5" style="25" customWidth="1"/>
    <col min="12" max="12" width="36.875" style="25" bestFit="1" customWidth="1"/>
    <col min="13" max="16" width="9" style="1" customWidth="1"/>
    <col min="17" max="17" width="2.375" style="1" customWidth="1"/>
    <col min="18" max="16384" width="9" style="2"/>
  </cols>
  <sheetData>
    <row r="1" spans="1:49" ht="52.5" customHeight="1">
      <c r="A1" s="409" t="str">
        <f>【更新用】イベント基本情報!B3&amp;CHAR(10)&amp;CHAR(13)&amp;【更新用】イベント基本情報!B4</f>
        <v>第27回全九州カラーガード・パーカッションコンテスト
_x000D_【ソロ部門】</v>
      </c>
      <c r="B1" s="409"/>
      <c r="C1" s="409"/>
      <c r="D1" s="409"/>
      <c r="E1" s="409"/>
      <c r="F1" s="409"/>
      <c r="G1" s="409"/>
      <c r="H1" s="409"/>
      <c r="I1" s="409"/>
      <c r="J1" s="409"/>
      <c r="K1" s="409"/>
      <c r="L1" s="409"/>
      <c r="Q1" s="2"/>
    </row>
    <row r="2" spans="1:49" s="25" customFormat="1" ht="22.15" customHeight="1">
      <c r="A2" s="431" t="s">
        <v>154</v>
      </c>
      <c r="B2" s="431"/>
      <c r="C2" s="431"/>
      <c r="D2" s="431"/>
      <c r="E2" s="431"/>
      <c r="F2" s="431"/>
      <c r="G2" s="431"/>
      <c r="H2" s="431"/>
      <c r="I2" s="431"/>
      <c r="J2" s="276"/>
      <c r="K2" s="276"/>
      <c r="L2" s="276"/>
      <c r="M2" s="24"/>
      <c r="N2" s="24"/>
      <c r="O2" s="24"/>
      <c r="P2" s="24"/>
    </row>
    <row r="3" spans="1:49" ht="18.75">
      <c r="A3" s="435" t="s">
        <v>123</v>
      </c>
      <c r="B3" s="435"/>
      <c r="C3" s="435"/>
      <c r="D3" s="435"/>
      <c r="E3" s="435"/>
      <c r="F3" s="435"/>
      <c r="G3" s="435"/>
      <c r="H3" s="435"/>
      <c r="I3" s="435"/>
      <c r="J3" s="435"/>
      <c r="K3" s="435"/>
      <c r="L3" s="435"/>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row>
    <row r="4" spans="1:49" s="12" customFormat="1" ht="7.5" customHeight="1">
      <c r="A4" s="138"/>
      <c r="B4" s="132"/>
      <c r="C4" s="134"/>
      <c r="D4" s="132"/>
      <c r="E4" s="132"/>
      <c r="F4" s="132"/>
      <c r="G4" s="132"/>
      <c r="H4" s="132"/>
      <c r="I4" s="133"/>
      <c r="J4" s="133"/>
      <c r="K4" s="133"/>
      <c r="L4" s="133"/>
    </row>
    <row r="5" spans="1:49" s="12" customFormat="1" ht="21.75" customHeight="1">
      <c r="A5" s="138"/>
      <c r="B5" s="283"/>
      <c r="C5" s="131" t="s">
        <v>486</v>
      </c>
      <c r="D5" s="132"/>
      <c r="E5" s="132"/>
      <c r="F5" s="132"/>
      <c r="G5" s="132"/>
      <c r="H5" s="132"/>
      <c r="I5" s="133"/>
      <c r="J5" s="133"/>
      <c r="K5" s="133"/>
      <c r="L5" s="133"/>
    </row>
    <row r="6" spans="1:49" s="12" customFormat="1" ht="7.5" customHeight="1">
      <c r="A6" s="138"/>
      <c r="B6" s="132"/>
      <c r="C6" s="134"/>
      <c r="D6" s="132"/>
      <c r="E6" s="132"/>
      <c r="F6" s="132"/>
      <c r="G6" s="132"/>
      <c r="H6" s="132"/>
      <c r="I6" s="133"/>
      <c r="J6" s="133"/>
      <c r="K6" s="133"/>
      <c r="L6" s="133"/>
    </row>
    <row r="7" spans="1:49" s="12" customFormat="1" ht="21.75" customHeight="1">
      <c r="A7" s="138"/>
      <c r="B7" s="284"/>
      <c r="C7" s="131" t="s">
        <v>487</v>
      </c>
      <c r="D7" s="132"/>
      <c r="E7" s="132"/>
      <c r="F7" s="132"/>
      <c r="G7" s="132"/>
      <c r="H7" s="132"/>
      <c r="I7" s="133"/>
      <c r="J7" s="133"/>
      <c r="K7" s="133"/>
      <c r="L7" s="133"/>
    </row>
    <row r="8" spans="1:49" s="5" customFormat="1" ht="21" customHeight="1">
      <c r="A8" s="139" t="s">
        <v>125</v>
      </c>
      <c r="B8" s="135"/>
      <c r="C8" s="135"/>
      <c r="D8" s="136"/>
      <c r="E8" s="136"/>
      <c r="F8" s="136"/>
      <c r="G8" s="136"/>
      <c r="H8" s="136"/>
      <c r="I8" s="137"/>
      <c r="J8" s="137"/>
      <c r="K8" s="137"/>
      <c r="L8" s="137"/>
      <c r="M8" s="1"/>
      <c r="N8" s="1"/>
      <c r="O8" s="1"/>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9" s="5" customFormat="1" ht="21" customHeight="1">
      <c r="A9" s="140" t="s">
        <v>130</v>
      </c>
      <c r="B9" s="135"/>
      <c r="C9" s="135"/>
      <c r="D9" s="136"/>
      <c r="E9" s="136"/>
      <c r="F9" s="136"/>
      <c r="G9" s="136"/>
      <c r="H9" s="136"/>
      <c r="I9" s="138"/>
      <c r="J9" s="138"/>
      <c r="K9" s="138"/>
      <c r="L9" s="138"/>
      <c r="M9" s="1"/>
      <c r="N9" s="1"/>
      <c r="O9" s="1"/>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9" s="5" customFormat="1" ht="21" customHeight="1">
      <c r="A10" s="138"/>
      <c r="B10" s="141" t="s">
        <v>124</v>
      </c>
      <c r="C10" s="220" t="str">
        <f>IF(OR(LEFT(D10,1)="※",D10=""),"【※選択】","【入力済】")</f>
        <v>【※選択】</v>
      </c>
      <c r="D10" s="428" t="s">
        <v>113</v>
      </c>
      <c r="E10" s="429"/>
      <c r="F10" s="429"/>
      <c r="G10" s="429"/>
      <c r="H10" s="430"/>
      <c r="I10" s="137"/>
      <c r="J10" s="137"/>
      <c r="K10" s="137"/>
      <c r="L10" s="137"/>
      <c r="M10" s="1"/>
      <c r="N10" s="1"/>
      <c r="O10" s="1"/>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9" s="5" customFormat="1" ht="21" customHeight="1">
      <c r="A11" s="138"/>
      <c r="B11" s="141" t="s">
        <v>12</v>
      </c>
      <c r="C11" s="220" t="str">
        <f>IF(D11="","【※入力】","【入力済】")</f>
        <v>【※入力】</v>
      </c>
      <c r="D11" s="419"/>
      <c r="E11" s="420"/>
      <c r="F11" s="420"/>
      <c r="G11" s="420"/>
      <c r="H11" s="421"/>
      <c r="I11" s="141" t="s">
        <v>358</v>
      </c>
      <c r="J11" s="220" t="str">
        <f>IF(K11="","【※入力】","【入力済】")</f>
        <v>【※入力】</v>
      </c>
      <c r="K11" s="295"/>
      <c r="L11" s="138" t="s">
        <v>134</v>
      </c>
    </row>
    <row r="12" spans="1:49" s="5" customFormat="1" ht="21" customHeight="1">
      <c r="A12" s="138"/>
      <c r="B12" s="141" t="s">
        <v>13</v>
      </c>
      <c r="C12" s="220" t="str">
        <f t="shared" ref="C12" si="0">IF(D12="","【※入力】","【入力済】")</f>
        <v>【※入力】</v>
      </c>
      <c r="D12" s="419"/>
      <c r="E12" s="420"/>
      <c r="F12" s="420"/>
      <c r="G12" s="420"/>
      <c r="H12" s="421"/>
      <c r="I12" s="141" t="s">
        <v>358</v>
      </c>
      <c r="J12" s="220" t="str">
        <f>IF(K12="","【※入力】","【入力済】")</f>
        <v>【※入力】</v>
      </c>
      <c r="K12" s="266"/>
      <c r="L12" s="149"/>
    </row>
    <row r="13" spans="1:49" s="5" customFormat="1" ht="20.25" customHeight="1">
      <c r="A13" s="138"/>
      <c r="B13" s="141"/>
      <c r="C13" s="220"/>
      <c r="D13" s="144"/>
      <c r="E13" s="144"/>
      <c r="F13" s="144"/>
      <c r="G13" s="144"/>
      <c r="H13" s="144"/>
      <c r="I13" s="223"/>
      <c r="J13" s="223"/>
      <c r="K13" s="223"/>
      <c r="L13" s="223"/>
    </row>
    <row r="14" spans="1:49" ht="21" customHeight="1">
      <c r="A14" s="140" t="s">
        <v>126</v>
      </c>
      <c r="B14" s="140"/>
      <c r="C14" s="221"/>
      <c r="D14" s="150"/>
      <c r="E14" s="150"/>
      <c r="F14" s="150"/>
      <c r="G14" s="150"/>
      <c r="H14" s="150"/>
      <c r="I14" s="224"/>
      <c r="J14" s="224"/>
      <c r="K14" s="224"/>
      <c r="L14" s="224"/>
      <c r="P14" s="2"/>
      <c r="Q14" s="2"/>
    </row>
    <row r="15" spans="1:49" s="5" customFormat="1" ht="21" customHeight="1">
      <c r="A15" s="138"/>
      <c r="B15" s="141" t="s">
        <v>2</v>
      </c>
      <c r="C15" s="220" t="str">
        <f>IF(OR(D15="",F15=""),"【※入力】","【入力済】")</f>
        <v>【※入力】</v>
      </c>
      <c r="D15" s="296"/>
      <c r="E15" s="265" t="s">
        <v>327</v>
      </c>
      <c r="F15" s="296"/>
      <c r="G15" s="136"/>
      <c r="H15" s="136"/>
      <c r="I15" s="138"/>
      <c r="J15" s="138"/>
      <c r="K15" s="138"/>
      <c r="L15" s="138"/>
      <c r="M15" s="300" t="str">
        <f>CONCATENATE(D15,"-",F15)</f>
        <v>-</v>
      </c>
      <c r="N15" s="4"/>
      <c r="O15" s="4"/>
    </row>
    <row r="16" spans="1:49" s="5" customFormat="1" ht="21" customHeight="1">
      <c r="A16" s="138"/>
      <c r="B16" s="141" t="s">
        <v>14</v>
      </c>
      <c r="C16" s="220" t="str">
        <f t="shared" ref="C16:C20" si="1">IF(D16="","【※入力】","【入力済】")</f>
        <v>【※入力】</v>
      </c>
      <c r="D16" s="432"/>
      <c r="E16" s="433"/>
      <c r="F16" s="433"/>
      <c r="G16" s="433"/>
      <c r="H16" s="434"/>
      <c r="I16" s="141" t="s">
        <v>358</v>
      </c>
      <c r="J16" s="220" t="str">
        <f>IF(K16="","【※入力】","【入力済】")</f>
        <v>【※入力】</v>
      </c>
      <c r="K16" s="295"/>
      <c r="L16" s="138"/>
      <c r="M16" s="301"/>
    </row>
    <row r="17" spans="1:17" s="5" customFormat="1" ht="21" customHeight="1">
      <c r="A17" s="138"/>
      <c r="B17" s="141" t="s">
        <v>127</v>
      </c>
      <c r="C17" s="220" t="str">
        <f>IF(OR(D17="",F17="",H17=""),"【※入力】","【入力済】")</f>
        <v>【※入力】</v>
      </c>
      <c r="D17" s="297"/>
      <c r="E17" s="265" t="s">
        <v>181</v>
      </c>
      <c r="F17" s="297"/>
      <c r="G17" s="265" t="s">
        <v>181</v>
      </c>
      <c r="H17" s="297"/>
      <c r="I17" s="138"/>
      <c r="J17" s="138"/>
      <c r="K17" s="138"/>
      <c r="L17" s="138"/>
      <c r="M17" s="300" t="str">
        <f>CONCATENATE(D17,"-",F17,"-",H17)</f>
        <v>--</v>
      </c>
      <c r="N17" s="4"/>
      <c r="O17" s="4"/>
    </row>
    <row r="18" spans="1:17" s="5" customFormat="1" ht="21" customHeight="1">
      <c r="A18" s="138"/>
      <c r="B18" s="141" t="s">
        <v>128</v>
      </c>
      <c r="C18" s="220" t="str">
        <f>IF(OR(D18="",F18="",H18=""),"【※入力】","【入力済】")</f>
        <v>【※入力】</v>
      </c>
      <c r="D18" s="298"/>
      <c r="E18" s="265" t="s">
        <v>181</v>
      </c>
      <c r="F18" s="298"/>
      <c r="G18" s="265" t="s">
        <v>181</v>
      </c>
      <c r="H18" s="298"/>
      <c r="I18" s="138"/>
      <c r="J18" s="138"/>
      <c r="K18" s="138"/>
      <c r="L18" s="138"/>
      <c r="M18" s="300" t="str">
        <f>CONCATENATE(D18,"-",F18,"-",H18)</f>
        <v>--</v>
      </c>
      <c r="N18" s="4"/>
      <c r="O18" s="4"/>
    </row>
    <row r="19" spans="1:17" s="5" customFormat="1" ht="21" customHeight="1">
      <c r="A19" s="138"/>
      <c r="B19" s="141" t="s">
        <v>94</v>
      </c>
      <c r="C19" s="220" t="str">
        <f t="shared" si="1"/>
        <v>【※入力】</v>
      </c>
      <c r="D19" s="422"/>
      <c r="E19" s="423"/>
      <c r="F19" s="423"/>
      <c r="G19" s="423"/>
      <c r="H19" s="424"/>
      <c r="I19" s="225" t="s">
        <v>364</v>
      </c>
      <c r="J19" s="225"/>
      <c r="K19" s="225"/>
      <c r="L19" s="225"/>
      <c r="M19" s="300"/>
      <c r="N19" s="4"/>
      <c r="O19" s="4"/>
    </row>
    <row r="20" spans="1:17" s="5" customFormat="1" ht="21" customHeight="1">
      <c r="A20" s="138"/>
      <c r="B20" s="143" t="s">
        <v>301</v>
      </c>
      <c r="C20" s="220" t="str">
        <f t="shared" si="1"/>
        <v>【※入力】</v>
      </c>
      <c r="D20" s="419"/>
      <c r="E20" s="420"/>
      <c r="F20" s="420"/>
      <c r="G20" s="420"/>
      <c r="H20" s="421"/>
      <c r="I20" s="141" t="s">
        <v>358</v>
      </c>
      <c r="J20" s="220" t="str">
        <f>IF(K20="","【※入力】","【入力済】")</f>
        <v>【※入力】</v>
      </c>
      <c r="K20" s="266"/>
      <c r="L20" s="138" t="s">
        <v>136</v>
      </c>
      <c r="M20" s="300"/>
      <c r="N20" s="4"/>
      <c r="O20" s="4"/>
    </row>
    <row r="21" spans="1:17" s="5" customFormat="1" ht="21" customHeight="1">
      <c r="A21" s="138"/>
      <c r="B21" s="143" t="s">
        <v>0</v>
      </c>
      <c r="C21" s="220" t="str">
        <f>IF(OR(LEFT(D21,1)="※",D21=""),"【※選択】","【入力済】")</f>
        <v>【※選択】</v>
      </c>
      <c r="D21" s="299" t="s">
        <v>392</v>
      </c>
      <c r="E21" s="138" t="s">
        <v>361</v>
      </c>
      <c r="F21" s="226"/>
      <c r="G21" s="226"/>
      <c r="H21" s="226"/>
      <c r="I21" s="226"/>
      <c r="J21" s="226"/>
      <c r="K21" s="226"/>
      <c r="L21" s="226"/>
      <c r="M21" s="300"/>
      <c r="N21" s="4"/>
      <c r="O21" s="4"/>
    </row>
    <row r="22" spans="1:17" s="5" customFormat="1" ht="21" customHeight="1">
      <c r="A22" s="138"/>
      <c r="B22" s="143" t="s">
        <v>15</v>
      </c>
      <c r="C22" s="220" t="str">
        <f>IF(OR(D22="",F22="",H22=""),"【※入力】","【入力済】")</f>
        <v>【※入力】</v>
      </c>
      <c r="D22" s="297"/>
      <c r="E22" s="265" t="s">
        <v>181</v>
      </c>
      <c r="F22" s="298"/>
      <c r="G22" s="265" t="s">
        <v>181</v>
      </c>
      <c r="H22" s="298"/>
      <c r="I22" s="138"/>
      <c r="J22" s="138"/>
      <c r="K22" s="138"/>
      <c r="L22" s="138"/>
      <c r="M22" s="300" t="str">
        <f>CONCATENATE(D22,"-",F22,"-",H22)</f>
        <v>--</v>
      </c>
      <c r="N22" s="4"/>
      <c r="O22" s="4"/>
    </row>
    <row r="23" spans="1:17" s="5" customFormat="1" ht="21" customHeight="1">
      <c r="A23" s="138"/>
      <c r="B23" s="143" t="s">
        <v>129</v>
      </c>
      <c r="C23" s="220" t="str">
        <f>IF(OR(D23="",F23="",H23=""),"【※入力】","【入力済】")</f>
        <v>【※入力】</v>
      </c>
      <c r="D23" s="297"/>
      <c r="E23" s="265" t="s">
        <v>181</v>
      </c>
      <c r="F23" s="297"/>
      <c r="G23" s="265" t="s">
        <v>181</v>
      </c>
      <c r="H23" s="297"/>
      <c r="I23" s="138"/>
      <c r="J23" s="138"/>
      <c r="K23" s="138"/>
      <c r="L23" s="138"/>
      <c r="M23" s="300" t="str">
        <f>CONCATENATE(D23,"-",F23,"-",H23)</f>
        <v>--</v>
      </c>
      <c r="N23" s="4"/>
      <c r="O23" s="4"/>
    </row>
    <row r="24" spans="1:17" s="5" customFormat="1" ht="21" customHeight="1">
      <c r="A24" s="138"/>
      <c r="B24" s="143" t="s">
        <v>16</v>
      </c>
      <c r="C24" s="220" t="str">
        <f>IF(OR(D24="",F24="",H24=""),"【※入力】","【入力済】")</f>
        <v>【※入力】</v>
      </c>
      <c r="D24" s="297"/>
      <c r="E24" s="265" t="s">
        <v>181</v>
      </c>
      <c r="F24" s="297"/>
      <c r="G24" s="265" t="s">
        <v>181</v>
      </c>
      <c r="H24" s="297"/>
      <c r="I24" s="138"/>
      <c r="J24" s="138"/>
      <c r="K24" s="138"/>
      <c r="L24" s="138"/>
      <c r="M24" s="300" t="str">
        <f>CONCATENATE(D24,"-",F24,"-",H24)</f>
        <v>--</v>
      </c>
      <c r="N24" s="4"/>
      <c r="O24" s="4"/>
    </row>
    <row r="25" spans="1:17" s="5" customFormat="1" ht="21" customHeight="1">
      <c r="A25" s="138"/>
      <c r="B25" s="143"/>
      <c r="C25" s="220"/>
      <c r="D25" s="144"/>
      <c r="E25" s="144"/>
      <c r="F25" s="144"/>
      <c r="G25" s="144"/>
      <c r="H25" s="144"/>
      <c r="I25" s="138"/>
      <c r="J25" s="138"/>
      <c r="K25" s="138"/>
      <c r="L25" s="138"/>
      <c r="M25" s="4"/>
      <c r="N25" s="4"/>
      <c r="O25" s="4"/>
    </row>
    <row r="26" spans="1:17" s="5" customFormat="1" ht="21" customHeight="1">
      <c r="A26" s="139" t="s">
        <v>135</v>
      </c>
      <c r="B26" s="222"/>
      <c r="C26" s="222"/>
      <c r="D26" s="136"/>
      <c r="E26" s="136"/>
      <c r="F26" s="136"/>
      <c r="G26" s="136"/>
      <c r="H26" s="136"/>
      <c r="I26" s="137"/>
      <c r="J26" s="137"/>
      <c r="K26" s="137"/>
      <c r="L26" s="137"/>
      <c r="M26" s="4"/>
      <c r="N26" s="4"/>
      <c r="O26" s="4"/>
    </row>
    <row r="27" spans="1:17" ht="21" customHeight="1">
      <c r="A27" s="144" t="s">
        <v>446</v>
      </c>
      <c r="B27" s="145"/>
      <c r="C27" s="145"/>
      <c r="D27" s="144"/>
      <c r="E27" s="144"/>
      <c r="F27" s="144"/>
      <c r="G27" s="144"/>
      <c r="H27" s="144"/>
      <c r="I27" s="138"/>
      <c r="J27" s="138"/>
      <c r="K27" s="138"/>
      <c r="L27" s="138"/>
      <c r="P27" s="2"/>
      <c r="Q27" s="2"/>
    </row>
    <row r="28" spans="1:17" s="5" customFormat="1" ht="21" customHeight="1">
      <c r="A28" s="138"/>
      <c r="B28" s="143" t="s">
        <v>447</v>
      </c>
      <c r="C28" s="220"/>
      <c r="D28" s="270">
        <f>COUNTIF('3.【出場メンバー確認リスト】'!F6:F15,"*カラーガード*")</f>
        <v>0</v>
      </c>
      <c r="E28" s="138" t="s">
        <v>362</v>
      </c>
      <c r="F28" s="144" t="s">
        <v>449</v>
      </c>
      <c r="G28" s="138"/>
      <c r="H28" s="138"/>
      <c r="I28" s="138"/>
      <c r="J28" s="138"/>
      <c r="K28" s="138"/>
      <c r="L28" s="138"/>
      <c r="M28" s="4"/>
      <c r="N28" s="4"/>
      <c r="O28" s="4"/>
    </row>
    <row r="29" spans="1:17" s="5" customFormat="1" ht="21" customHeight="1">
      <c r="A29" s="138"/>
      <c r="B29" s="143" t="s">
        <v>448</v>
      </c>
      <c r="C29" s="220"/>
      <c r="D29" s="270">
        <f>COUNTIF('3.【出場メンバー確認リスト】'!F6:F15,"*パーカッション*")</f>
        <v>0</v>
      </c>
      <c r="E29" s="138" t="s">
        <v>362</v>
      </c>
      <c r="F29" s="144" t="s">
        <v>449</v>
      </c>
      <c r="G29" s="138"/>
      <c r="H29" s="138"/>
      <c r="I29" s="138"/>
      <c r="J29" s="138"/>
      <c r="K29" s="138"/>
      <c r="L29" s="138"/>
      <c r="M29" s="4"/>
      <c r="N29" s="4"/>
      <c r="O29" s="4"/>
    </row>
    <row r="30" spans="1:17" s="5" customFormat="1" ht="21" customHeight="1">
      <c r="A30" s="138"/>
      <c r="B30" s="143" t="s">
        <v>138</v>
      </c>
      <c r="C30" s="220" t="str">
        <f t="shared" ref="C30" si="2">IF(D30="","【※入力】","【入力済】")</f>
        <v>【※入力】</v>
      </c>
      <c r="D30" s="271"/>
      <c r="E30" s="138" t="s">
        <v>362</v>
      </c>
      <c r="F30" s="138" t="str">
        <f>"人数を入力。個人参加費は必要ありません。"&amp;DBCS(【更新用】イベント基本情報!$E$7) &amp; "名まで登録可能（出場者１名につき１名の搬入出補助が許可される）"</f>
        <v>人数を入力。個人参加費は必要ありません。２名まで登録可能（出場者１名につき１名の搬入出補助が許可される）</v>
      </c>
      <c r="G30" s="138"/>
      <c r="H30" s="138"/>
      <c r="I30" s="138"/>
      <c r="J30" s="138"/>
      <c r="K30" s="138"/>
      <c r="L30" s="138"/>
      <c r="M30" s="4"/>
      <c r="N30" s="4"/>
      <c r="O30" s="4"/>
    </row>
    <row r="31" spans="1:17" s="5" customFormat="1" ht="13.9" customHeight="1">
      <c r="A31" s="138"/>
      <c r="B31" s="144"/>
      <c r="C31" s="145"/>
      <c r="D31" s="144"/>
      <c r="E31" s="144"/>
      <c r="F31" s="144"/>
      <c r="G31" s="144"/>
      <c r="H31" s="144"/>
      <c r="I31" s="138"/>
      <c r="J31" s="138"/>
      <c r="K31" s="138"/>
      <c r="L31" s="138"/>
      <c r="M31" s="4"/>
      <c r="N31" s="4"/>
      <c r="O31" s="4"/>
    </row>
    <row r="32" spans="1:17" s="5" customFormat="1" ht="13.9" customHeight="1">
      <c r="A32" s="144" t="s">
        <v>445</v>
      </c>
      <c r="B32" s="144"/>
      <c r="C32" s="145"/>
      <c r="D32" s="144"/>
      <c r="E32" s="144"/>
      <c r="F32" s="144"/>
      <c r="G32" s="144"/>
      <c r="H32" s="144"/>
      <c r="I32" s="138"/>
      <c r="J32" s="138"/>
      <c r="K32" s="138"/>
      <c r="L32" s="138"/>
      <c r="M32" s="4"/>
      <c r="N32" s="4"/>
      <c r="O32" s="4"/>
    </row>
    <row r="33" spans="1:15" s="5" customFormat="1" ht="13.9" customHeight="1">
      <c r="A33" s="138"/>
      <c r="B33" s="144"/>
      <c r="C33" s="145"/>
      <c r="D33" s="144"/>
      <c r="E33" s="144"/>
      <c r="F33" s="144"/>
      <c r="G33" s="144"/>
      <c r="H33" s="144"/>
      <c r="I33" s="138"/>
      <c r="J33" s="138"/>
      <c r="K33" s="138"/>
      <c r="L33" s="138"/>
      <c r="M33" s="4"/>
      <c r="N33" s="4"/>
      <c r="O33" s="4"/>
    </row>
    <row r="34" spans="1:15" s="5" customFormat="1" ht="21" customHeight="1">
      <c r="A34" s="138"/>
      <c r="B34" s="143" t="s">
        <v>359</v>
      </c>
      <c r="C34" s="220" t="s">
        <v>139</v>
      </c>
      <c r="D34" s="270">
        <f>(D28+D29)</f>
        <v>0</v>
      </c>
      <c r="E34" s="138" t="s">
        <v>362</v>
      </c>
      <c r="F34" s="138" t="str">
        <f>"カラーガード ＋ パーカッション　※登録メンバー数（賛助演技者を除く）＋１部にプログラムを配布します。（配布数："&amp;DBCS($D$28+$D$29+IF($D$28+$D$29&gt;0,1,0))&amp;"部）"</f>
        <v>カラーガード ＋ パーカッション　※登録メンバー数（賛助演技者を除く）＋１部にプログラムを配布します。（配布数：０部）</v>
      </c>
      <c r="G34" s="146"/>
      <c r="H34" s="146"/>
      <c r="I34" s="138"/>
      <c r="J34" s="138"/>
      <c r="K34" s="138"/>
      <c r="L34" s="138"/>
      <c r="M34" s="4"/>
      <c r="N34" s="4"/>
      <c r="O34" s="4"/>
    </row>
    <row r="35" spans="1:15" s="5" customFormat="1" ht="21" customHeight="1">
      <c r="A35" s="138"/>
      <c r="B35" s="143" t="s">
        <v>360</v>
      </c>
      <c r="C35" s="220" t="s">
        <v>139</v>
      </c>
      <c r="D35" s="270" t="str">
        <f>TEXT(($D$28+$D$29)*【更新用】イベント基本情報!$E$5,"#,##0")</f>
        <v>0</v>
      </c>
      <c r="E35" s="138" t="s">
        <v>363</v>
      </c>
      <c r="F35" s="264" t="s">
        <v>401</v>
      </c>
      <c r="G35" s="146"/>
      <c r="H35" s="146"/>
      <c r="I35" s="138"/>
      <c r="J35" s="138"/>
      <c r="K35" s="138"/>
      <c r="L35" s="138"/>
      <c r="M35" s="4"/>
      <c r="N35" s="4"/>
      <c r="O35" s="4"/>
    </row>
    <row r="36" spans="1:15" s="5" customFormat="1" ht="21" hidden="1" customHeight="1">
      <c r="A36" s="138"/>
      <c r="B36" s="143" t="s">
        <v>140</v>
      </c>
      <c r="C36" s="220" t="str">
        <f t="shared" ref="C36" si="3">IF(D36="","【※入力】","【入力済】")</f>
        <v>【※入力】</v>
      </c>
      <c r="D36" s="170"/>
      <c r="E36" s="138" t="s">
        <v>142</v>
      </c>
      <c r="F36" s="146"/>
      <c r="G36" s="146"/>
      <c r="H36" s="146"/>
      <c r="I36" s="138"/>
      <c r="J36" s="138"/>
      <c r="K36" s="138"/>
      <c r="L36" s="138"/>
      <c r="M36" s="4"/>
      <c r="N36" s="4"/>
      <c r="O36" s="4"/>
    </row>
    <row r="37" spans="1:15" s="5" customFormat="1" ht="21" hidden="1" customHeight="1">
      <c r="A37" s="138"/>
      <c r="B37" s="143" t="s">
        <v>141</v>
      </c>
      <c r="C37" s="220" t="s">
        <v>139</v>
      </c>
      <c r="D37" s="153" t="str">
        <f>D36*【更新用】イベント基本情報!E6&amp;" 円"</f>
        <v>0 円</v>
      </c>
      <c r="E37" s="263"/>
      <c r="F37" s="263"/>
      <c r="G37" s="263"/>
      <c r="H37" s="263"/>
      <c r="I37" s="138"/>
      <c r="J37" s="138"/>
      <c r="K37" s="138"/>
      <c r="L37" s="138"/>
      <c r="M37" s="4"/>
      <c r="N37" s="4"/>
      <c r="O37" s="4"/>
    </row>
    <row r="38" spans="1:15" s="5" customFormat="1" ht="21" hidden="1" customHeight="1">
      <c r="A38" s="138"/>
      <c r="B38" s="143" t="s">
        <v>143</v>
      </c>
      <c r="C38" s="220" t="s">
        <v>139</v>
      </c>
      <c r="D38" s="152" t="str">
        <f>((D28+D29)*【更新用】イベント基本情報!E5+D36*【更新用】イベント基本情報!E6)&amp;" 円"</f>
        <v>0 円</v>
      </c>
      <c r="E38" s="146"/>
      <c r="F38" s="146"/>
      <c r="G38" s="146"/>
      <c r="H38" s="146"/>
      <c r="I38" s="138"/>
      <c r="J38" s="138"/>
      <c r="K38" s="138"/>
      <c r="L38" s="138"/>
      <c r="M38" s="4"/>
      <c r="N38" s="4"/>
      <c r="O38" s="4"/>
    </row>
    <row r="39" spans="1:15" s="5" customFormat="1" ht="21" customHeight="1">
      <c r="A39" s="138"/>
      <c r="B39" s="143"/>
      <c r="C39" s="220"/>
      <c r="D39" s="269"/>
      <c r="E39" s="146"/>
      <c r="F39" s="146"/>
      <c r="G39" s="146"/>
      <c r="H39" s="146"/>
      <c r="I39" s="138"/>
      <c r="J39" s="138"/>
      <c r="K39" s="138"/>
      <c r="L39" s="138"/>
      <c r="M39" s="4"/>
      <c r="N39" s="4"/>
      <c r="O39" s="4"/>
    </row>
    <row r="40" spans="1:15" s="5" customFormat="1" ht="21" customHeight="1">
      <c r="A40" s="138"/>
      <c r="B40" s="146" t="s">
        <v>502</v>
      </c>
      <c r="C40" s="220"/>
      <c r="D40" s="268"/>
      <c r="E40" s="264"/>
      <c r="F40" s="264"/>
      <c r="G40" s="264"/>
      <c r="H40" s="264"/>
      <c r="I40" s="138"/>
      <c r="J40" s="138"/>
      <c r="K40" s="138"/>
      <c r="L40" s="138"/>
      <c r="M40" s="4"/>
      <c r="N40" s="4"/>
      <c r="O40" s="4"/>
    </row>
    <row r="41" spans="1:15" s="5" customFormat="1" ht="21" customHeight="1">
      <c r="A41" s="138"/>
      <c r="B41" s="143" t="s">
        <v>332</v>
      </c>
      <c r="C41" s="220" t="str">
        <f t="shared" ref="C41:C42" si="4">IF(D41="","【※入力】","【入力済】")</f>
        <v>【※入力】</v>
      </c>
      <c r="D41" s="288"/>
      <c r="E41" s="138" t="s">
        <v>368</v>
      </c>
      <c r="F41" s="138" t="str">
        <f>"入場料：" &amp; DBCS(TEXT(【更新用】イベント基本情報!$E$8,"#,##0")) &amp; "円"</f>
        <v>入場料：２，０００円</v>
      </c>
      <c r="G41" s="138"/>
      <c r="H41" s="138"/>
      <c r="I41" s="138"/>
      <c r="J41" s="138"/>
      <c r="K41" s="138"/>
      <c r="L41" s="138"/>
      <c r="M41" s="4"/>
      <c r="N41" s="4"/>
      <c r="O41" s="4"/>
    </row>
    <row r="42" spans="1:15" s="5" customFormat="1" ht="21" customHeight="1">
      <c r="A42" s="138"/>
      <c r="B42" s="143" t="s">
        <v>333</v>
      </c>
      <c r="C42" s="220" t="str">
        <f t="shared" si="4"/>
        <v>【※入力】</v>
      </c>
      <c r="D42" s="288"/>
      <c r="E42" s="138" t="s">
        <v>368</v>
      </c>
      <c r="F42" s="138" t="str">
        <f>"入場料：" &amp; DBCS(TEXT(【更新用】イベント基本情報!$E$9,"#,##0")) &amp; "円　※未就学児は膝上無料。ただし、座席に座る場合は入場券が必要です。"</f>
        <v>入場料：５００円　※未就学児は膝上無料。ただし、座席に座る場合は入場券が必要です。</v>
      </c>
      <c r="G42" s="138"/>
      <c r="H42" s="138"/>
      <c r="I42" s="138"/>
      <c r="J42" s="138"/>
      <c r="K42" s="138"/>
      <c r="L42" s="138"/>
      <c r="M42" s="4"/>
      <c r="N42" s="4"/>
      <c r="O42" s="4"/>
    </row>
    <row r="43" spans="1:15" s="5" customFormat="1" ht="21" customHeight="1">
      <c r="A43" s="138"/>
      <c r="B43" s="143"/>
      <c r="C43" s="220"/>
      <c r="D43" s="310" t="s">
        <v>334</v>
      </c>
      <c r="E43" s="146"/>
      <c r="F43" s="146"/>
      <c r="G43" s="146"/>
      <c r="H43" s="146"/>
      <c r="I43" s="138"/>
      <c r="J43" s="138"/>
      <c r="K43" s="138"/>
      <c r="L43" s="138"/>
      <c r="M43" s="4"/>
      <c r="N43" s="4"/>
      <c r="O43" s="4"/>
    </row>
    <row r="44" spans="1:15" s="5" customFormat="1" ht="12">
      <c r="A44" s="138"/>
      <c r="B44" s="143"/>
      <c r="C44" s="220"/>
      <c r="D44" s="309" t="s">
        <v>399</v>
      </c>
      <c r="E44" s="146"/>
      <c r="F44" s="146"/>
      <c r="G44" s="146"/>
      <c r="H44" s="146"/>
      <c r="I44" s="138"/>
      <c r="J44" s="138"/>
      <c r="K44" s="138"/>
      <c r="L44" s="138"/>
      <c r="M44" s="4"/>
      <c r="N44" s="4"/>
      <c r="O44" s="4"/>
    </row>
    <row r="45" spans="1:15" s="5" customFormat="1" ht="12">
      <c r="A45" s="138"/>
      <c r="B45" s="143"/>
      <c r="C45" s="220"/>
      <c r="D45" s="309" t="s">
        <v>402</v>
      </c>
      <c r="E45" s="146"/>
      <c r="F45" s="146"/>
      <c r="G45" s="146"/>
      <c r="H45" s="146"/>
      <c r="I45" s="138"/>
      <c r="J45" s="138"/>
      <c r="K45" s="138"/>
      <c r="L45" s="138"/>
      <c r="M45" s="4"/>
      <c r="N45" s="4"/>
      <c r="O45" s="4"/>
    </row>
    <row r="46" spans="1:15" s="5" customFormat="1" ht="12">
      <c r="A46" s="138"/>
      <c r="B46" s="143"/>
      <c r="C46" s="220"/>
      <c r="D46" s="309" t="s">
        <v>335</v>
      </c>
      <c r="E46" s="146"/>
      <c r="F46" s="146"/>
      <c r="G46" s="146"/>
      <c r="H46" s="146"/>
      <c r="I46" s="138"/>
      <c r="J46" s="138"/>
      <c r="K46" s="138"/>
      <c r="L46" s="138"/>
      <c r="M46" s="4"/>
      <c r="N46" s="4"/>
      <c r="O46" s="4"/>
    </row>
    <row r="47" spans="1:15" s="5" customFormat="1" ht="12">
      <c r="A47" s="138"/>
      <c r="B47" s="143"/>
      <c r="C47" s="220"/>
      <c r="D47" s="309" t="s">
        <v>400</v>
      </c>
      <c r="E47" s="146"/>
      <c r="F47" s="146"/>
      <c r="G47" s="146"/>
      <c r="H47" s="146"/>
      <c r="I47" s="138"/>
      <c r="J47" s="138"/>
      <c r="K47" s="138"/>
      <c r="L47" s="138"/>
      <c r="M47" s="4"/>
      <c r="N47" s="4"/>
      <c r="O47" s="4"/>
    </row>
    <row r="48" spans="1:15" s="5" customFormat="1" ht="12">
      <c r="A48" s="138"/>
      <c r="B48" s="143"/>
      <c r="C48" s="220"/>
      <c r="D48" s="264" t="s">
        <v>463</v>
      </c>
      <c r="E48" s="146"/>
      <c r="F48" s="146"/>
      <c r="G48" s="146"/>
      <c r="H48" s="146"/>
      <c r="I48" s="138"/>
      <c r="J48" s="138"/>
      <c r="K48" s="138"/>
      <c r="L48" s="138"/>
      <c r="M48" s="4"/>
      <c r="N48" s="4"/>
      <c r="O48" s="4"/>
    </row>
    <row r="49" spans="1:15" s="5" customFormat="1" ht="21" customHeight="1">
      <c r="A49" s="138"/>
      <c r="B49" s="143"/>
      <c r="C49" s="220"/>
      <c r="D49" s="264"/>
      <c r="E49" s="146"/>
      <c r="F49" s="146"/>
      <c r="G49" s="146"/>
      <c r="H49" s="146"/>
      <c r="I49" s="138"/>
      <c r="J49" s="138"/>
      <c r="K49" s="138"/>
      <c r="L49" s="138"/>
      <c r="M49" s="4"/>
      <c r="N49" s="4"/>
      <c r="O49" s="4"/>
    </row>
    <row r="50" spans="1:15" s="5" customFormat="1" ht="21" customHeight="1">
      <c r="A50" s="146" t="s">
        <v>346</v>
      </c>
      <c r="B50" s="143"/>
      <c r="C50" s="220"/>
      <c r="D50" s="264"/>
      <c r="E50" s="146"/>
      <c r="F50" s="146"/>
      <c r="G50" s="146"/>
      <c r="H50" s="146"/>
      <c r="I50" s="138"/>
      <c r="J50" s="138"/>
      <c r="K50" s="138"/>
      <c r="L50" s="138"/>
      <c r="M50" s="4"/>
      <c r="N50" s="4"/>
      <c r="O50" s="4"/>
    </row>
    <row r="51" spans="1:15" s="5" customFormat="1" ht="13.9" customHeight="1">
      <c r="A51" s="146"/>
      <c r="B51" s="220"/>
      <c r="C51" s="220"/>
      <c r="D51" s="418" t="s">
        <v>347</v>
      </c>
      <c r="E51" s="418"/>
      <c r="F51" s="418"/>
      <c r="G51" s="418"/>
      <c r="H51" s="278" t="s">
        <v>340</v>
      </c>
      <c r="I51" s="138"/>
      <c r="J51" s="138"/>
      <c r="K51" s="138"/>
      <c r="L51" s="138"/>
      <c r="M51" s="4"/>
      <c r="N51" s="4"/>
      <c r="O51" s="4"/>
    </row>
    <row r="52" spans="1:15" s="5" customFormat="1" ht="21" customHeight="1">
      <c r="A52" s="138"/>
      <c r="B52" s="143" t="s">
        <v>344</v>
      </c>
      <c r="C52" s="220" t="s">
        <v>341</v>
      </c>
      <c r="D52" s="436" t="s">
        <v>113</v>
      </c>
      <c r="E52" s="436"/>
      <c r="F52" s="436"/>
      <c r="G52" s="436"/>
      <c r="H52" s="288"/>
      <c r="I52" s="311" t="s">
        <v>348</v>
      </c>
      <c r="J52" s="279"/>
      <c r="K52" s="279"/>
      <c r="L52" s="279"/>
      <c r="M52" s="4"/>
      <c r="N52" s="4"/>
      <c r="O52" s="4"/>
    </row>
    <row r="53" spans="1:15" s="5" customFormat="1" ht="21" customHeight="1">
      <c r="A53" s="138"/>
      <c r="B53" s="143"/>
      <c r="C53" s="220" t="s">
        <v>342</v>
      </c>
      <c r="D53" s="436" t="s">
        <v>113</v>
      </c>
      <c r="E53" s="436"/>
      <c r="F53" s="436"/>
      <c r="G53" s="436"/>
      <c r="H53" s="288"/>
      <c r="I53" s="279" t="s">
        <v>349</v>
      </c>
      <c r="J53" s="279"/>
      <c r="K53" s="279"/>
      <c r="L53" s="279"/>
      <c r="M53" s="4"/>
      <c r="N53" s="4"/>
      <c r="O53" s="4"/>
    </row>
    <row r="54" spans="1:15" s="5" customFormat="1" ht="21" customHeight="1">
      <c r="A54" s="138"/>
      <c r="B54" s="143"/>
      <c r="C54" s="220" t="s">
        <v>343</v>
      </c>
      <c r="D54" s="436" t="s">
        <v>113</v>
      </c>
      <c r="E54" s="436"/>
      <c r="F54" s="436"/>
      <c r="G54" s="436"/>
      <c r="H54" s="288"/>
      <c r="I54" s="279" t="s">
        <v>350</v>
      </c>
      <c r="J54" s="279"/>
      <c r="K54" s="279"/>
      <c r="L54" s="279"/>
      <c r="M54" s="4"/>
      <c r="N54" s="4"/>
      <c r="O54" s="4"/>
    </row>
    <row r="55" spans="1:15" s="5" customFormat="1" ht="21" customHeight="1">
      <c r="A55" s="138"/>
      <c r="B55" s="143" t="s">
        <v>345</v>
      </c>
      <c r="C55" s="220" t="s">
        <v>341</v>
      </c>
      <c r="D55" s="436" t="s">
        <v>113</v>
      </c>
      <c r="E55" s="436"/>
      <c r="F55" s="436"/>
      <c r="G55" s="436"/>
      <c r="H55" s="288"/>
      <c r="I55" s="279" t="s">
        <v>409</v>
      </c>
      <c r="J55" s="279"/>
      <c r="K55" s="279"/>
      <c r="L55" s="279"/>
      <c r="M55" s="4"/>
      <c r="N55" s="4"/>
      <c r="O55" s="4"/>
    </row>
    <row r="56" spans="1:15" s="5" customFormat="1" ht="21" customHeight="1">
      <c r="A56" s="138"/>
      <c r="B56" s="143"/>
      <c r="C56" s="220" t="s">
        <v>342</v>
      </c>
      <c r="D56" s="436" t="s">
        <v>113</v>
      </c>
      <c r="E56" s="436"/>
      <c r="F56" s="436"/>
      <c r="G56" s="436"/>
      <c r="H56" s="288"/>
      <c r="I56" s="279" t="s">
        <v>513</v>
      </c>
      <c r="J56" s="279"/>
      <c r="K56" s="279"/>
      <c r="L56" s="279"/>
      <c r="M56" s="4"/>
      <c r="N56" s="4"/>
      <c r="O56" s="4"/>
    </row>
    <row r="57" spans="1:15" s="5" customFormat="1" ht="15" customHeight="1">
      <c r="A57" s="138"/>
      <c r="B57" s="147"/>
      <c r="C57" s="147"/>
      <c r="D57" s="264" t="s">
        <v>463</v>
      </c>
      <c r="E57" s="147"/>
      <c r="F57" s="147"/>
      <c r="G57" s="147"/>
      <c r="H57" s="147"/>
      <c r="I57" s="279"/>
      <c r="J57" s="147"/>
      <c r="K57" s="147"/>
      <c r="L57" s="147"/>
      <c r="M57" s="4"/>
      <c r="N57" s="4"/>
      <c r="O57" s="4"/>
    </row>
    <row r="58" spans="1:15" s="5" customFormat="1" ht="15" customHeight="1">
      <c r="A58" s="138"/>
      <c r="B58" s="147"/>
      <c r="C58" s="147"/>
      <c r="D58" s="264" t="s">
        <v>464</v>
      </c>
      <c r="E58" s="147"/>
      <c r="F58" s="147"/>
      <c r="G58" s="147"/>
      <c r="H58" s="147"/>
      <c r="I58" s="279"/>
      <c r="J58" s="147"/>
      <c r="K58" s="147"/>
      <c r="L58" s="147"/>
      <c r="M58" s="4"/>
      <c r="N58" s="4"/>
      <c r="O58" s="4"/>
    </row>
    <row r="59" spans="1:15" s="5" customFormat="1" ht="15" customHeight="1">
      <c r="A59" s="138"/>
      <c r="B59" s="147"/>
      <c r="C59" s="147"/>
      <c r="D59" s="264"/>
      <c r="E59" s="147"/>
      <c r="F59" s="147"/>
      <c r="G59" s="147"/>
      <c r="H59" s="147"/>
      <c r="I59" s="279"/>
      <c r="J59" s="147"/>
      <c r="K59" s="147"/>
      <c r="L59" s="147"/>
      <c r="M59" s="4"/>
      <c r="N59" s="4"/>
      <c r="O59" s="4"/>
    </row>
    <row r="60" spans="1:15" s="5" customFormat="1" ht="21" customHeight="1">
      <c r="A60" s="146" t="s">
        <v>271</v>
      </c>
      <c r="B60" s="220"/>
      <c r="C60" s="220"/>
      <c r="D60" s="146"/>
      <c r="E60" s="146"/>
      <c r="F60" s="146"/>
      <c r="G60" s="146"/>
      <c r="H60" s="146"/>
      <c r="I60" s="138"/>
      <c r="J60" s="138"/>
      <c r="K60" s="138"/>
      <c r="L60" s="138"/>
      <c r="M60" s="4"/>
      <c r="N60" s="4"/>
      <c r="O60" s="4"/>
    </row>
    <row r="61" spans="1:15" s="5" customFormat="1" ht="21" customHeight="1">
      <c r="A61" s="138"/>
      <c r="B61" s="146" t="s">
        <v>338</v>
      </c>
      <c r="C61" s="220"/>
      <c r="D61" s="138"/>
      <c r="E61" s="138"/>
      <c r="F61" s="138"/>
      <c r="G61" s="138"/>
      <c r="H61" s="138"/>
      <c r="I61" s="138"/>
      <c r="J61" s="138"/>
      <c r="K61" s="138"/>
      <c r="L61" s="138"/>
      <c r="M61" s="4"/>
      <c r="N61" s="4"/>
      <c r="O61" s="4"/>
    </row>
    <row r="62" spans="1:15" s="5" customFormat="1" ht="21" customHeight="1">
      <c r="A62" s="138"/>
      <c r="B62" s="148"/>
      <c r="C62" s="220" t="str">
        <f>IF(OR(LEFT(D62,1)="※",D62=""),"【※選択】","【入力済】")</f>
        <v>【※選択】</v>
      </c>
      <c r="D62" s="428" t="s">
        <v>113</v>
      </c>
      <c r="E62" s="429"/>
      <c r="F62" s="429"/>
      <c r="G62" s="429"/>
      <c r="H62" s="430"/>
      <c r="I62" s="138"/>
      <c r="J62" s="138"/>
      <c r="K62" s="138"/>
      <c r="L62" s="138"/>
      <c r="M62" s="4"/>
      <c r="N62" s="4"/>
      <c r="O62" s="4"/>
    </row>
    <row r="63" spans="1:15" s="5" customFormat="1" ht="21" customHeight="1">
      <c r="A63" s="138"/>
      <c r="B63" s="146" t="s">
        <v>353</v>
      </c>
      <c r="C63" s="220"/>
      <c r="D63" s="138"/>
      <c r="E63" s="138"/>
      <c r="F63" s="138"/>
      <c r="G63" s="138"/>
      <c r="H63" s="138"/>
      <c r="I63" s="138"/>
      <c r="J63" s="138"/>
      <c r="K63" s="138"/>
      <c r="L63" s="138"/>
      <c r="M63" s="4"/>
      <c r="N63" s="4"/>
      <c r="O63" s="4"/>
    </row>
    <row r="64" spans="1:15" s="5" customFormat="1" ht="21" customHeight="1">
      <c r="A64" s="138"/>
      <c r="B64" s="148"/>
      <c r="C64" s="220" t="str">
        <f>IF(OR(LEFT(D64,1)="※",D64=""),"【※選択】","【入力済】")</f>
        <v>【※選択】</v>
      </c>
      <c r="D64" s="428" t="s">
        <v>113</v>
      </c>
      <c r="E64" s="429"/>
      <c r="F64" s="429"/>
      <c r="G64" s="429"/>
      <c r="H64" s="430"/>
      <c r="I64" s="138"/>
      <c r="J64" s="138"/>
      <c r="K64" s="138"/>
      <c r="L64" s="138"/>
      <c r="M64" s="4"/>
      <c r="N64" s="4"/>
      <c r="O64" s="4"/>
    </row>
    <row r="65" spans="1:17" s="5" customFormat="1" ht="21" customHeight="1">
      <c r="A65" s="138"/>
      <c r="B65" s="146" t="s">
        <v>339</v>
      </c>
      <c r="C65" s="220"/>
      <c r="D65" s="138"/>
      <c r="E65" s="138"/>
      <c r="F65" s="138"/>
      <c r="G65" s="138"/>
      <c r="H65" s="138"/>
      <c r="I65" s="138"/>
      <c r="J65" s="138"/>
      <c r="K65" s="138"/>
      <c r="L65" s="138"/>
      <c r="M65" s="4"/>
      <c r="N65" s="4"/>
      <c r="O65" s="4"/>
    </row>
    <row r="66" spans="1:17" s="5" customFormat="1" ht="21" customHeight="1">
      <c r="A66" s="138"/>
      <c r="B66" s="148"/>
      <c r="C66" s="220" t="str">
        <f>IF(OR(LEFT(D66,1)="※",D66=""),"【※選択】","【入力済】")</f>
        <v>【※選択】</v>
      </c>
      <c r="D66" s="428" t="s">
        <v>113</v>
      </c>
      <c r="E66" s="429"/>
      <c r="F66" s="429"/>
      <c r="G66" s="429"/>
      <c r="H66" s="430"/>
      <c r="I66" s="279" t="s">
        <v>351</v>
      </c>
      <c r="J66" s="280"/>
      <c r="K66" s="280"/>
      <c r="L66" s="280"/>
      <c r="M66" s="4"/>
      <c r="N66" s="4"/>
      <c r="O66" s="4"/>
    </row>
    <row r="67" spans="1:17" customFormat="1" ht="21" customHeight="1">
      <c r="A67" s="138"/>
      <c r="B67" s="143"/>
      <c r="C67" s="142"/>
      <c r="D67" s="146"/>
      <c r="E67" s="146"/>
      <c r="F67" s="146"/>
      <c r="G67" s="146"/>
      <c r="H67" s="146"/>
      <c r="I67" s="281" t="s">
        <v>352</v>
      </c>
      <c r="J67" s="281"/>
      <c r="K67" s="281"/>
      <c r="L67" s="281"/>
    </row>
    <row r="68" spans="1:17" s="5" customFormat="1" ht="26.25" thickBot="1">
      <c r="A68" s="427" t="s">
        <v>213</v>
      </c>
      <c r="B68" s="427"/>
      <c r="C68" s="427"/>
      <c r="D68" s="427"/>
      <c r="E68" s="427"/>
      <c r="F68" s="427"/>
      <c r="G68" s="427"/>
      <c r="H68" s="427"/>
      <c r="I68" s="427"/>
      <c r="J68" s="275"/>
      <c r="K68" s="275"/>
      <c r="L68" s="275"/>
      <c r="M68" s="4"/>
      <c r="N68" s="4"/>
    </row>
    <row r="69" spans="1:17" s="5" customFormat="1" ht="42" customHeight="1">
      <c r="A69" s="412" t="s">
        <v>160</v>
      </c>
      <c r="B69" s="413"/>
      <c r="C69" s="413"/>
      <c r="D69" s="413"/>
      <c r="E69" s="413"/>
      <c r="F69" s="413"/>
      <c r="G69" s="413"/>
      <c r="H69" s="413"/>
      <c r="I69" s="285"/>
      <c r="J69" s="285"/>
      <c r="K69" s="285"/>
      <c r="L69" s="272"/>
      <c r="M69" s="4"/>
      <c r="N69" s="4"/>
    </row>
    <row r="70" spans="1:17" s="5" customFormat="1" ht="14.25">
      <c r="A70" s="425" t="str">
        <f>IF(【更新用】イベント基本情報!B5="","",【更新用】イベント基本情報!B5)</f>
        <v>〒813-0042</v>
      </c>
      <c r="B70" s="426"/>
      <c r="C70" s="426"/>
      <c r="D70" s="426"/>
      <c r="E70" s="426"/>
      <c r="F70" s="426"/>
      <c r="G70" s="426"/>
      <c r="H70" s="426"/>
      <c r="I70" s="147"/>
      <c r="J70" s="147"/>
      <c r="K70" s="147"/>
      <c r="L70" s="273"/>
      <c r="M70" s="4"/>
      <c r="N70" s="4"/>
    </row>
    <row r="71" spans="1:17" s="5" customFormat="1" ht="14.45" customHeight="1">
      <c r="A71" s="414" t="str">
        <f>IF(【更新用】イベント基本情報!B6="","",【更新用】イベント基本情報!B6)</f>
        <v>福岡県福岡市東区舞松原3丁目1-15-103</v>
      </c>
      <c r="B71" s="415"/>
      <c r="C71" s="415"/>
      <c r="D71" s="415"/>
      <c r="E71" s="415"/>
      <c r="F71" s="415"/>
      <c r="G71" s="415"/>
      <c r="H71" s="415"/>
      <c r="I71" s="147"/>
      <c r="J71" s="147"/>
      <c r="K71" s="147"/>
      <c r="L71" s="273"/>
      <c r="M71" s="4"/>
      <c r="N71" s="4"/>
    </row>
    <row r="72" spans="1:17" s="5" customFormat="1" ht="14.25">
      <c r="A72" s="414" t="str">
        <f>IF(【更新用】イベント基本情報!B7="","",【更新用】イベント基本情報!B7)</f>
        <v/>
      </c>
      <c r="B72" s="415"/>
      <c r="C72" s="415"/>
      <c r="D72" s="415"/>
      <c r="E72" s="415"/>
      <c r="F72" s="415"/>
      <c r="G72" s="415"/>
      <c r="H72" s="415"/>
      <c r="I72" s="147"/>
      <c r="J72" s="147"/>
      <c r="K72" s="147"/>
      <c r="L72" s="273"/>
      <c r="M72" s="4"/>
      <c r="N72" s="4"/>
    </row>
    <row r="73" spans="1:17" s="5" customFormat="1" ht="14.25">
      <c r="A73" s="414" t="str">
        <f>IF(【更新用】イベント基本情報!B8="","",【更新用】イベント基本情報!B8)</f>
        <v>小島　浩毅（九州協会事務局長）</v>
      </c>
      <c r="B73" s="415"/>
      <c r="C73" s="415"/>
      <c r="D73" s="415"/>
      <c r="E73" s="415"/>
      <c r="F73" s="415"/>
      <c r="G73" s="415"/>
      <c r="H73" s="415"/>
      <c r="I73" s="147"/>
      <c r="J73" s="147"/>
      <c r="K73" s="147"/>
      <c r="L73" s="273"/>
      <c r="M73" s="4"/>
      <c r="N73" s="4"/>
    </row>
    <row r="74" spans="1:17" s="5" customFormat="1" ht="6" customHeight="1">
      <c r="A74" s="247"/>
      <c r="B74" s="287"/>
      <c r="C74" s="287"/>
      <c r="D74" s="287"/>
      <c r="E74" s="287"/>
      <c r="F74" s="287"/>
      <c r="G74" s="287"/>
      <c r="H74" s="287"/>
      <c r="I74" s="147"/>
      <c r="J74" s="147"/>
      <c r="K74" s="147"/>
      <c r="L74" s="273"/>
      <c r="M74" s="4"/>
      <c r="N74" s="4"/>
    </row>
    <row r="75" spans="1:17" s="5" customFormat="1" ht="14.25">
      <c r="A75" s="416" t="str">
        <f>"ＴＥＬ："&amp;【更新用】イベント基本情報!B10</f>
        <v>ＴＥＬ：０８０－１７７２－４９２８（事務局長携帯）</v>
      </c>
      <c r="B75" s="417"/>
      <c r="C75" s="417"/>
      <c r="D75" s="417"/>
      <c r="E75" s="417"/>
      <c r="F75" s="417"/>
      <c r="G75" s="417"/>
      <c r="H75" s="417"/>
      <c r="I75" s="147"/>
      <c r="J75" s="147"/>
      <c r="K75" s="147"/>
      <c r="L75" s="273"/>
      <c r="M75" s="4"/>
      <c r="N75" s="4"/>
    </row>
    <row r="76" spans="1:17" s="5" customFormat="1" ht="14.25">
      <c r="A76" s="416" t="str">
        <f>"ＦＡＸ："&amp;【更新用】イベント基本情報!B11</f>
        <v>ＦＡＸ：０９２－７１９－１７７４</v>
      </c>
      <c r="B76" s="417"/>
      <c r="C76" s="417"/>
      <c r="D76" s="417"/>
      <c r="E76" s="417"/>
      <c r="F76" s="417"/>
      <c r="G76" s="417"/>
      <c r="H76" s="417"/>
      <c r="I76" s="147"/>
      <c r="J76" s="147"/>
      <c r="K76" s="147"/>
      <c r="L76" s="273"/>
      <c r="M76" s="4"/>
      <c r="N76" s="4"/>
    </row>
    <row r="77" spans="1:17" s="5" customFormat="1" ht="21" customHeight="1" thickBot="1">
      <c r="A77" s="410" t="str">
        <f>"E-Mail："&amp;【更新用】イベント基本情報!B12</f>
        <v>E-Mail：jmba_kyushu@yahoo.co.jp</v>
      </c>
      <c r="B77" s="411"/>
      <c r="C77" s="411"/>
      <c r="D77" s="411"/>
      <c r="E77" s="411"/>
      <c r="F77" s="411"/>
      <c r="G77" s="411"/>
      <c r="H77" s="411"/>
      <c r="I77" s="286"/>
      <c r="J77" s="286"/>
      <c r="K77" s="286"/>
      <c r="L77" s="274"/>
      <c r="M77" s="4"/>
      <c r="N77" s="4"/>
    </row>
    <row r="78" spans="1:17" s="5" customFormat="1" ht="38.25" customHeight="1">
      <c r="B78" s="2"/>
      <c r="C78" s="10"/>
      <c r="D78" s="2"/>
      <c r="E78" s="2"/>
      <c r="F78" s="2"/>
      <c r="G78" s="2"/>
      <c r="H78" s="2"/>
      <c r="I78" s="25"/>
      <c r="J78" s="25"/>
      <c r="K78" s="25"/>
      <c r="L78" s="25"/>
      <c r="M78" s="4"/>
      <c r="N78" s="4"/>
      <c r="O78" s="4"/>
    </row>
    <row r="79" spans="1:17">
      <c r="M79" s="2"/>
      <c r="N79" s="2"/>
      <c r="O79" s="2"/>
      <c r="P79" s="2"/>
      <c r="Q79" s="2"/>
    </row>
    <row r="80" spans="1:17" ht="55.5" customHeight="1">
      <c r="M80" s="2"/>
      <c r="N80" s="2"/>
      <c r="O80" s="2"/>
      <c r="P80" s="2"/>
      <c r="Q80" s="2"/>
    </row>
    <row r="81" spans="13:17" ht="33.75" customHeight="1">
      <c r="P81" s="2"/>
      <c r="Q81" s="2"/>
    </row>
    <row r="82" spans="13:17">
      <c r="P82" s="2"/>
      <c r="Q82" s="2"/>
    </row>
    <row r="83" spans="13:17">
      <c r="P83" s="2"/>
      <c r="Q83" s="2"/>
    </row>
    <row r="84" spans="13:17">
      <c r="P84" s="2"/>
      <c r="Q84" s="2"/>
    </row>
    <row r="85" spans="13:17" ht="13.5" customHeight="1">
      <c r="M85" s="2"/>
      <c r="N85" s="2"/>
      <c r="O85" s="2"/>
      <c r="P85" s="2"/>
      <c r="Q85" s="2"/>
    </row>
    <row r="86" spans="13:17" ht="13.5" customHeight="1">
      <c r="M86" s="2"/>
      <c r="N86" s="2"/>
      <c r="O86" s="2"/>
      <c r="P86" s="2"/>
      <c r="Q86" s="2"/>
    </row>
    <row r="87" spans="13:17" ht="13.5" customHeight="1">
      <c r="M87" s="2"/>
      <c r="N87" s="2"/>
      <c r="O87" s="2"/>
      <c r="P87" s="2"/>
      <c r="Q87" s="2"/>
    </row>
    <row r="88" spans="13:17" ht="13.5" customHeight="1">
      <c r="M88" s="2"/>
      <c r="N88" s="2"/>
      <c r="O88" s="2"/>
      <c r="P88" s="2"/>
      <c r="Q88" s="2"/>
    </row>
    <row r="89" spans="13:17" ht="13.5" customHeight="1">
      <c r="M89" s="2"/>
      <c r="N89" s="2"/>
      <c r="O89" s="2"/>
      <c r="P89" s="2"/>
      <c r="Q89" s="2"/>
    </row>
    <row r="90" spans="13:17" ht="13.5" customHeight="1">
      <c r="M90" s="2"/>
      <c r="N90" s="2"/>
      <c r="O90" s="2"/>
      <c r="P90" s="2"/>
      <c r="Q90" s="2"/>
    </row>
    <row r="91" spans="13:17" ht="13.5" customHeight="1">
      <c r="M91" s="2"/>
      <c r="N91" s="2"/>
      <c r="O91" s="2"/>
      <c r="P91" s="2"/>
      <c r="Q91" s="2"/>
    </row>
    <row r="92" spans="13:17" ht="13.5" customHeight="1">
      <c r="M92" s="2"/>
      <c r="N92" s="2"/>
      <c r="O92" s="2"/>
      <c r="P92" s="2"/>
      <c r="Q92" s="2"/>
    </row>
    <row r="93" spans="13:17" ht="13.5" customHeight="1">
      <c r="M93" s="2"/>
      <c r="N93" s="2"/>
      <c r="O93" s="2"/>
      <c r="P93" s="2"/>
      <c r="Q93" s="2"/>
    </row>
    <row r="94" spans="13:17" ht="13.5" customHeight="1">
      <c r="M94" s="2"/>
      <c r="N94" s="2"/>
      <c r="O94" s="2"/>
      <c r="P94" s="2"/>
      <c r="Q94" s="2"/>
    </row>
    <row r="95" spans="13:17" ht="13.5" customHeight="1">
      <c r="M95" s="2"/>
      <c r="N95" s="2"/>
      <c r="O95" s="2"/>
      <c r="P95" s="2"/>
      <c r="Q95" s="2"/>
    </row>
    <row r="96" spans="13:17" ht="13.5" customHeight="1">
      <c r="M96" s="2"/>
      <c r="N96" s="2"/>
      <c r="O96" s="2"/>
      <c r="P96" s="2"/>
      <c r="Q96" s="2"/>
    </row>
    <row r="97" spans="13:17" ht="13.5" customHeight="1">
      <c r="M97" s="2"/>
      <c r="N97" s="2"/>
      <c r="O97" s="2"/>
      <c r="P97" s="2"/>
      <c r="Q97" s="2"/>
    </row>
    <row r="98" spans="13:17" ht="13.5" customHeight="1">
      <c r="M98" s="2"/>
      <c r="N98" s="2"/>
      <c r="O98" s="2"/>
      <c r="P98" s="2"/>
      <c r="Q98" s="2"/>
    </row>
    <row r="99" spans="13:17" ht="13.5" customHeight="1">
      <c r="M99" s="2"/>
      <c r="N99" s="2"/>
      <c r="O99" s="2"/>
      <c r="P99" s="2"/>
      <c r="Q99" s="2"/>
    </row>
    <row r="100" spans="13:17" ht="13.5" customHeight="1">
      <c r="M100" s="2"/>
      <c r="N100" s="2"/>
      <c r="O100" s="2"/>
      <c r="P100" s="2"/>
      <c r="Q100" s="2"/>
    </row>
    <row r="101" spans="13:17" ht="13.5" customHeight="1">
      <c r="M101" s="2"/>
      <c r="N101" s="2"/>
      <c r="O101" s="2"/>
      <c r="P101" s="2"/>
      <c r="Q101" s="2"/>
    </row>
    <row r="102" spans="13:17" ht="13.5" customHeight="1">
      <c r="M102" s="2"/>
      <c r="N102" s="2"/>
      <c r="O102" s="2"/>
      <c r="P102" s="2"/>
      <c r="Q102" s="2"/>
    </row>
    <row r="103" spans="13:17" ht="13.5" customHeight="1">
      <c r="M103" s="2"/>
      <c r="N103" s="2"/>
      <c r="O103" s="2"/>
      <c r="P103" s="2"/>
      <c r="Q103" s="2"/>
    </row>
    <row r="104" spans="13:17" ht="13.5" customHeight="1">
      <c r="M104" s="2"/>
      <c r="N104" s="2"/>
      <c r="O104" s="2"/>
      <c r="P104" s="2"/>
      <c r="Q104" s="2"/>
    </row>
    <row r="105" spans="13:17" ht="13.5" customHeight="1">
      <c r="M105" s="2"/>
      <c r="N105" s="2"/>
      <c r="O105" s="2"/>
      <c r="P105" s="2"/>
      <c r="Q105" s="2"/>
    </row>
    <row r="106" spans="13:17" ht="13.5" customHeight="1">
      <c r="M106" s="2"/>
      <c r="N106" s="2"/>
      <c r="O106" s="2"/>
      <c r="P106" s="2"/>
      <c r="Q106" s="2"/>
    </row>
    <row r="107" spans="13:17" ht="13.5" customHeight="1">
      <c r="M107" s="2"/>
      <c r="N107" s="2"/>
      <c r="O107" s="2"/>
      <c r="P107" s="2"/>
      <c r="Q107" s="2"/>
    </row>
    <row r="108" spans="13:17" ht="13.5" customHeight="1">
      <c r="M108" s="2"/>
      <c r="N108" s="2"/>
      <c r="O108" s="2"/>
      <c r="P108" s="2"/>
      <c r="Q108" s="2"/>
    </row>
    <row r="109" spans="13:17" ht="13.5" customHeight="1">
      <c r="M109" s="2"/>
      <c r="N109" s="2"/>
      <c r="O109" s="2"/>
      <c r="P109" s="2"/>
      <c r="Q109" s="2"/>
    </row>
    <row r="110" spans="13:17" ht="13.5" customHeight="1">
      <c r="M110" s="2"/>
      <c r="N110" s="2"/>
      <c r="O110" s="2"/>
      <c r="P110" s="2"/>
      <c r="Q110" s="2"/>
    </row>
    <row r="111" spans="13:17" ht="13.5" customHeight="1">
      <c r="M111" s="2"/>
      <c r="N111" s="2"/>
      <c r="O111" s="2"/>
      <c r="P111" s="2"/>
      <c r="Q111" s="2"/>
    </row>
    <row r="112" spans="13:17" ht="13.5" customHeight="1">
      <c r="M112" s="2"/>
      <c r="N112" s="2"/>
      <c r="O112" s="2"/>
      <c r="P112" s="2"/>
      <c r="Q112" s="2"/>
    </row>
    <row r="113" spans="13:17" ht="13.5" customHeight="1">
      <c r="M113" s="2"/>
      <c r="N113" s="2"/>
      <c r="O113" s="2"/>
      <c r="P113" s="2"/>
      <c r="Q113" s="2"/>
    </row>
    <row r="114" spans="13:17" ht="13.5" customHeight="1">
      <c r="M114" s="2"/>
      <c r="N114" s="2"/>
      <c r="O114" s="2"/>
      <c r="P114" s="2"/>
      <c r="Q114" s="2"/>
    </row>
    <row r="115" spans="13:17" ht="13.5" customHeight="1">
      <c r="M115" s="2"/>
      <c r="N115" s="2"/>
      <c r="O115" s="2"/>
      <c r="P115" s="2"/>
      <c r="Q115" s="2"/>
    </row>
    <row r="116" spans="13:17" ht="13.5" customHeight="1">
      <c r="M116" s="2"/>
      <c r="N116" s="2"/>
      <c r="O116" s="2"/>
      <c r="P116" s="2"/>
      <c r="Q116" s="2"/>
    </row>
    <row r="117" spans="13:17" ht="13.5" customHeight="1">
      <c r="M117" s="2"/>
      <c r="N117" s="2"/>
      <c r="O117" s="2"/>
      <c r="P117" s="2"/>
      <c r="Q117" s="2"/>
    </row>
    <row r="118" spans="13:17" ht="13.5" customHeight="1">
      <c r="M118" s="2"/>
      <c r="N118" s="2"/>
      <c r="O118" s="2"/>
      <c r="P118" s="2"/>
      <c r="Q118" s="2"/>
    </row>
    <row r="119" spans="13:17" ht="13.5" customHeight="1">
      <c r="M119" s="2"/>
      <c r="N119" s="2"/>
      <c r="O119" s="2"/>
      <c r="P119" s="2"/>
      <c r="Q119" s="2"/>
    </row>
    <row r="120" spans="13:17" ht="13.5" customHeight="1">
      <c r="M120" s="2"/>
      <c r="N120" s="2"/>
      <c r="O120" s="2"/>
      <c r="P120" s="2"/>
      <c r="Q120" s="2"/>
    </row>
    <row r="121" spans="13:17" ht="13.5" customHeight="1">
      <c r="M121" s="2"/>
      <c r="N121" s="2"/>
      <c r="O121" s="2"/>
      <c r="P121" s="2"/>
      <c r="Q121" s="2"/>
    </row>
    <row r="122" spans="13:17" ht="13.5" customHeight="1">
      <c r="M122" s="2"/>
      <c r="N122" s="2"/>
      <c r="O122" s="2"/>
      <c r="P122" s="2"/>
      <c r="Q122" s="2"/>
    </row>
    <row r="123" spans="13:17" ht="13.5" customHeight="1">
      <c r="M123" s="2"/>
      <c r="N123" s="2"/>
      <c r="O123" s="2"/>
      <c r="P123" s="2"/>
      <c r="Q123" s="2"/>
    </row>
    <row r="124" spans="13:17" ht="13.5" customHeight="1">
      <c r="M124" s="2"/>
      <c r="N124" s="2"/>
      <c r="O124" s="2"/>
      <c r="P124" s="2"/>
      <c r="Q124" s="2"/>
    </row>
    <row r="125" spans="13:17" ht="13.5" customHeight="1">
      <c r="M125" s="2"/>
      <c r="N125" s="2"/>
      <c r="O125" s="2"/>
      <c r="P125" s="2"/>
      <c r="Q125" s="2"/>
    </row>
    <row r="126" spans="13:17" ht="13.5" customHeight="1">
      <c r="M126" s="2"/>
      <c r="N126" s="2"/>
      <c r="O126" s="2"/>
      <c r="P126" s="2"/>
      <c r="Q126" s="2"/>
    </row>
    <row r="127" spans="13:17" ht="13.5" customHeight="1">
      <c r="M127" s="2"/>
      <c r="N127" s="2"/>
      <c r="O127" s="2"/>
      <c r="P127" s="2"/>
      <c r="Q127" s="2"/>
    </row>
    <row r="128" spans="13:17" ht="13.5" customHeight="1">
      <c r="M128" s="2"/>
      <c r="N128" s="2"/>
      <c r="O128" s="2"/>
      <c r="P128" s="2"/>
      <c r="Q128" s="2"/>
    </row>
    <row r="129" spans="13:17" ht="13.5" customHeight="1">
      <c r="M129" s="2"/>
      <c r="N129" s="2"/>
      <c r="O129" s="2"/>
      <c r="P129" s="2"/>
      <c r="Q129" s="2"/>
    </row>
    <row r="130" spans="13:17" ht="13.5" customHeight="1">
      <c r="M130" s="2"/>
      <c r="N130" s="2"/>
      <c r="O130" s="2"/>
      <c r="P130" s="2"/>
      <c r="Q130" s="2"/>
    </row>
    <row r="131" spans="13:17" ht="13.5" customHeight="1">
      <c r="M131" s="2"/>
      <c r="N131" s="2"/>
      <c r="O131" s="2"/>
      <c r="P131" s="2"/>
      <c r="Q131" s="2"/>
    </row>
    <row r="132" spans="13:17" ht="13.5" customHeight="1">
      <c r="M132" s="2"/>
      <c r="N132" s="2"/>
      <c r="O132" s="2"/>
      <c r="P132" s="2"/>
      <c r="Q132" s="2"/>
    </row>
    <row r="133" spans="13:17" ht="13.5" customHeight="1">
      <c r="M133" s="2"/>
      <c r="N133" s="2"/>
      <c r="O133" s="2"/>
      <c r="P133" s="2"/>
      <c r="Q133" s="2"/>
    </row>
    <row r="134" spans="13:17" ht="13.5" customHeight="1">
      <c r="M134" s="2"/>
      <c r="N134" s="2"/>
      <c r="O134" s="2"/>
      <c r="P134" s="2"/>
      <c r="Q134" s="2"/>
    </row>
    <row r="135" spans="13:17" ht="13.5" customHeight="1">
      <c r="M135" s="2"/>
      <c r="N135" s="2"/>
      <c r="O135" s="2"/>
      <c r="P135" s="2"/>
      <c r="Q135" s="2"/>
    </row>
    <row r="136" spans="13:17" ht="13.5" customHeight="1">
      <c r="M136" s="2"/>
      <c r="N136" s="2"/>
      <c r="O136" s="2"/>
      <c r="P136" s="2"/>
      <c r="Q136" s="2"/>
    </row>
    <row r="137" spans="13:17" ht="13.5" customHeight="1">
      <c r="M137" s="2"/>
      <c r="N137" s="2"/>
      <c r="O137" s="2"/>
      <c r="P137" s="2"/>
      <c r="Q137" s="2"/>
    </row>
    <row r="138" spans="13:17" ht="13.5" customHeight="1">
      <c r="M138" s="2"/>
      <c r="N138" s="2"/>
      <c r="O138" s="2"/>
      <c r="P138" s="2"/>
      <c r="Q138" s="2"/>
    </row>
    <row r="139" spans="13:17" ht="13.5" customHeight="1">
      <c r="M139" s="2"/>
      <c r="N139" s="2"/>
      <c r="O139" s="2"/>
      <c r="P139" s="2"/>
      <c r="Q139" s="2"/>
    </row>
    <row r="140" spans="13:17" ht="13.5" customHeight="1">
      <c r="M140" s="2"/>
      <c r="N140" s="2"/>
      <c r="O140" s="2"/>
      <c r="P140" s="2"/>
      <c r="Q140" s="2"/>
    </row>
    <row r="141" spans="13:17" ht="13.5" customHeight="1">
      <c r="M141" s="2"/>
      <c r="N141" s="2"/>
      <c r="O141" s="2"/>
      <c r="P141" s="2"/>
      <c r="Q141" s="2"/>
    </row>
    <row r="142" spans="13:17" ht="13.5" customHeight="1">
      <c r="M142" s="2"/>
      <c r="N142" s="2"/>
      <c r="O142" s="2"/>
      <c r="P142" s="2"/>
      <c r="Q142" s="2"/>
    </row>
    <row r="143" spans="13:17" ht="13.5" customHeight="1">
      <c r="M143" s="2"/>
      <c r="N143" s="2"/>
      <c r="O143" s="2"/>
      <c r="P143" s="2"/>
      <c r="Q143" s="2"/>
    </row>
    <row r="144" spans="13:17" ht="13.5" customHeight="1">
      <c r="M144" s="2"/>
      <c r="N144" s="2"/>
      <c r="O144" s="2"/>
      <c r="P144" s="2"/>
      <c r="Q144" s="2"/>
    </row>
    <row r="145" spans="13:17" ht="13.5" customHeight="1">
      <c r="M145" s="2"/>
      <c r="N145" s="2"/>
      <c r="O145" s="2"/>
      <c r="P145" s="2"/>
      <c r="Q145" s="2"/>
    </row>
    <row r="146" spans="13:17" ht="13.5" customHeight="1">
      <c r="M146" s="2"/>
      <c r="N146" s="2"/>
      <c r="O146" s="2"/>
      <c r="P146" s="2"/>
      <c r="Q146" s="2"/>
    </row>
    <row r="147" spans="13:17" ht="13.5" customHeight="1">
      <c r="M147" s="2"/>
      <c r="N147" s="2"/>
      <c r="O147" s="2"/>
      <c r="P147" s="2"/>
      <c r="Q147" s="2"/>
    </row>
    <row r="148" spans="13:17" ht="13.5" customHeight="1">
      <c r="M148" s="2"/>
      <c r="N148" s="2"/>
      <c r="O148" s="2"/>
      <c r="P148" s="2"/>
      <c r="Q148" s="2"/>
    </row>
    <row r="149" spans="13:17" ht="13.5" customHeight="1">
      <c r="M149" s="2"/>
      <c r="N149" s="2"/>
      <c r="O149" s="2"/>
      <c r="P149" s="2"/>
      <c r="Q149" s="2"/>
    </row>
    <row r="150" spans="13:17" ht="13.5" customHeight="1">
      <c r="M150" s="2"/>
      <c r="N150" s="2"/>
      <c r="O150" s="2"/>
      <c r="P150" s="2"/>
      <c r="Q150" s="2"/>
    </row>
    <row r="151" spans="13:17" ht="13.5" customHeight="1">
      <c r="M151" s="2"/>
      <c r="N151" s="2"/>
      <c r="O151" s="2"/>
      <c r="P151" s="2"/>
      <c r="Q151" s="2"/>
    </row>
    <row r="152" spans="13:17" ht="13.5" customHeight="1">
      <c r="M152" s="2"/>
      <c r="N152" s="2"/>
      <c r="O152" s="2"/>
      <c r="P152" s="2"/>
      <c r="Q152" s="2"/>
    </row>
    <row r="153" spans="13:17" ht="13.5" customHeight="1">
      <c r="M153" s="2"/>
      <c r="N153" s="2"/>
      <c r="O153" s="2"/>
      <c r="P153" s="2"/>
      <c r="Q153" s="2"/>
    </row>
    <row r="154" spans="13:17" ht="13.5" customHeight="1">
      <c r="M154" s="2"/>
      <c r="N154" s="2"/>
      <c r="O154" s="2"/>
      <c r="P154" s="2"/>
      <c r="Q154" s="2"/>
    </row>
    <row r="155" spans="13:17" ht="13.5" customHeight="1">
      <c r="M155" s="2"/>
      <c r="N155" s="2"/>
      <c r="O155" s="2"/>
      <c r="P155" s="2"/>
      <c r="Q155" s="2"/>
    </row>
    <row r="156" spans="13:17" ht="13.5" customHeight="1">
      <c r="M156" s="2"/>
      <c r="N156" s="2"/>
      <c r="O156" s="2"/>
      <c r="P156" s="2"/>
      <c r="Q156" s="2"/>
    </row>
    <row r="157" spans="13:17" ht="13.5" customHeight="1">
      <c r="M157" s="2"/>
      <c r="N157" s="2"/>
      <c r="O157" s="2"/>
      <c r="P157" s="2"/>
      <c r="Q157" s="2"/>
    </row>
    <row r="158" spans="13:17" ht="13.5" customHeight="1">
      <c r="M158" s="2"/>
      <c r="N158" s="2"/>
      <c r="O158" s="2"/>
      <c r="P158" s="2"/>
      <c r="Q158" s="2"/>
    </row>
    <row r="159" spans="13:17" ht="13.5" customHeight="1">
      <c r="M159" s="2"/>
      <c r="N159" s="2"/>
      <c r="O159" s="2"/>
      <c r="P159" s="2"/>
      <c r="Q159" s="2"/>
    </row>
    <row r="160" spans="13:17" ht="13.5" customHeight="1">
      <c r="M160" s="2"/>
      <c r="N160" s="2"/>
      <c r="O160" s="2"/>
      <c r="P160" s="2"/>
      <c r="Q160" s="2"/>
    </row>
    <row r="161" spans="13:17" ht="13.5" customHeight="1">
      <c r="M161" s="2"/>
      <c r="N161" s="2"/>
      <c r="O161" s="2"/>
      <c r="P161" s="2"/>
      <c r="Q161" s="2"/>
    </row>
    <row r="162" spans="13:17" ht="13.5" customHeight="1">
      <c r="M162" s="2"/>
      <c r="N162" s="2"/>
      <c r="O162" s="2"/>
      <c r="P162" s="2"/>
      <c r="Q162" s="2"/>
    </row>
    <row r="163" spans="13:17" ht="13.5" customHeight="1">
      <c r="M163" s="2"/>
      <c r="N163" s="2"/>
      <c r="O163" s="2"/>
      <c r="P163" s="2"/>
      <c r="Q163" s="2"/>
    </row>
    <row r="164" spans="13:17" ht="13.5" customHeight="1">
      <c r="M164" s="2"/>
      <c r="N164" s="2"/>
      <c r="O164" s="2"/>
      <c r="P164" s="2"/>
      <c r="Q164" s="2"/>
    </row>
    <row r="165" spans="13:17" ht="13.5" customHeight="1">
      <c r="M165" s="2"/>
      <c r="N165" s="2"/>
      <c r="O165" s="2"/>
      <c r="P165" s="2"/>
      <c r="Q165" s="2"/>
    </row>
    <row r="166" spans="13:17" ht="13.5" customHeight="1">
      <c r="M166" s="2"/>
      <c r="N166" s="2"/>
      <c r="O166" s="2"/>
      <c r="P166" s="2"/>
      <c r="Q166" s="2"/>
    </row>
    <row r="167" spans="13:17" ht="13.5" customHeight="1">
      <c r="M167" s="2"/>
      <c r="N167" s="2"/>
      <c r="O167" s="2"/>
      <c r="P167" s="2"/>
      <c r="Q167" s="2"/>
    </row>
    <row r="168" spans="13:17" ht="13.5" customHeight="1">
      <c r="M168" s="2"/>
      <c r="N168" s="2"/>
      <c r="O168" s="2"/>
      <c r="P168" s="2"/>
      <c r="Q168" s="2"/>
    </row>
    <row r="169" spans="13:17" ht="13.5" customHeight="1">
      <c r="M169" s="2"/>
      <c r="N169" s="2"/>
      <c r="O169" s="2"/>
      <c r="P169" s="2"/>
      <c r="Q169" s="2"/>
    </row>
    <row r="170" spans="13:17" ht="13.5" customHeight="1">
      <c r="M170" s="2"/>
      <c r="N170" s="2"/>
      <c r="O170" s="2"/>
      <c r="P170" s="2"/>
      <c r="Q170" s="2"/>
    </row>
    <row r="171" spans="13:17" ht="13.5" customHeight="1">
      <c r="M171" s="2"/>
      <c r="N171" s="2"/>
      <c r="O171" s="2"/>
      <c r="P171" s="2"/>
      <c r="Q171" s="2"/>
    </row>
    <row r="172" spans="13:17" ht="13.5" customHeight="1">
      <c r="M172" s="2"/>
      <c r="N172" s="2"/>
      <c r="O172" s="2"/>
      <c r="P172" s="2"/>
      <c r="Q172" s="2"/>
    </row>
    <row r="173" spans="13:17" ht="13.5" customHeight="1">
      <c r="M173" s="2"/>
      <c r="N173" s="2"/>
      <c r="O173" s="2"/>
      <c r="P173" s="2"/>
      <c r="Q173" s="2"/>
    </row>
    <row r="174" spans="13:17" ht="13.5" customHeight="1">
      <c r="M174" s="2"/>
      <c r="N174" s="2"/>
      <c r="O174" s="2"/>
      <c r="P174" s="2"/>
      <c r="Q174" s="2"/>
    </row>
    <row r="175" spans="13:17" ht="13.5" customHeight="1">
      <c r="M175" s="2"/>
      <c r="N175" s="2"/>
      <c r="O175" s="2"/>
      <c r="P175" s="2"/>
      <c r="Q175" s="2"/>
    </row>
    <row r="176" spans="13:17" ht="13.5" customHeight="1">
      <c r="M176" s="2"/>
      <c r="N176" s="2"/>
      <c r="O176" s="2"/>
      <c r="P176" s="2"/>
      <c r="Q176" s="2"/>
    </row>
    <row r="177" spans="13:17" ht="13.5" customHeight="1">
      <c r="M177" s="2"/>
      <c r="N177" s="2"/>
      <c r="O177" s="2"/>
      <c r="P177" s="2"/>
      <c r="Q177" s="2"/>
    </row>
    <row r="178" spans="13:17" ht="13.5" customHeight="1">
      <c r="M178" s="2"/>
      <c r="N178" s="2"/>
      <c r="O178" s="2"/>
      <c r="P178" s="2"/>
      <c r="Q178" s="2"/>
    </row>
    <row r="179" spans="13:17" ht="13.5" customHeight="1">
      <c r="M179" s="2"/>
      <c r="N179" s="2"/>
      <c r="O179" s="2"/>
      <c r="P179" s="2"/>
      <c r="Q179" s="2"/>
    </row>
    <row r="180" spans="13:17" ht="13.5" customHeight="1">
      <c r="M180" s="2"/>
      <c r="N180" s="2"/>
      <c r="O180" s="2"/>
      <c r="P180" s="2"/>
      <c r="Q180" s="2"/>
    </row>
    <row r="181" spans="13:17" ht="13.5" customHeight="1">
      <c r="M181" s="2"/>
      <c r="N181" s="2"/>
      <c r="O181" s="2"/>
      <c r="P181" s="2"/>
      <c r="Q181" s="2"/>
    </row>
    <row r="182" spans="13:17" ht="13.5" customHeight="1">
      <c r="M182" s="2"/>
      <c r="N182" s="2"/>
      <c r="O182" s="2"/>
      <c r="P182" s="2"/>
      <c r="Q182" s="2"/>
    </row>
    <row r="183" spans="13:17" ht="13.5" customHeight="1">
      <c r="M183" s="2"/>
      <c r="N183" s="2"/>
      <c r="O183" s="2"/>
      <c r="P183" s="2"/>
      <c r="Q183" s="2"/>
    </row>
    <row r="184" spans="13:17" ht="13.5" customHeight="1">
      <c r="M184" s="2"/>
      <c r="N184" s="2"/>
      <c r="O184" s="2"/>
      <c r="P184" s="2"/>
      <c r="Q184" s="2"/>
    </row>
    <row r="185" spans="13:17" ht="13.5" customHeight="1">
      <c r="M185" s="2"/>
      <c r="N185" s="2"/>
      <c r="O185" s="2"/>
      <c r="P185" s="2"/>
      <c r="Q185" s="2"/>
    </row>
    <row r="186" spans="13:17" ht="13.5" customHeight="1">
      <c r="M186" s="2"/>
      <c r="N186" s="2"/>
      <c r="O186" s="2"/>
      <c r="P186" s="2"/>
      <c r="Q186" s="2"/>
    </row>
    <row r="187" spans="13:17" ht="13.5" customHeight="1">
      <c r="M187" s="2"/>
      <c r="N187" s="2"/>
      <c r="O187" s="2"/>
      <c r="P187" s="2"/>
      <c r="Q187" s="2"/>
    </row>
    <row r="188" spans="13:17" ht="13.5" customHeight="1">
      <c r="M188" s="2"/>
      <c r="N188" s="2"/>
      <c r="O188" s="2"/>
      <c r="P188" s="2"/>
      <c r="Q188" s="2"/>
    </row>
    <row r="189" spans="13:17" ht="13.5" customHeight="1">
      <c r="M189" s="2"/>
      <c r="N189" s="2"/>
      <c r="O189" s="2"/>
      <c r="P189" s="2"/>
      <c r="Q189" s="2"/>
    </row>
    <row r="190" spans="13:17" ht="13.5" customHeight="1">
      <c r="M190" s="2"/>
      <c r="N190" s="2"/>
      <c r="O190" s="2"/>
      <c r="P190" s="2"/>
      <c r="Q190" s="2"/>
    </row>
    <row r="191" spans="13:17" ht="13.5" customHeight="1">
      <c r="M191" s="2"/>
      <c r="N191" s="2"/>
      <c r="O191" s="2"/>
      <c r="P191" s="2"/>
      <c r="Q191" s="2"/>
    </row>
    <row r="192" spans="13:17" ht="13.5" customHeight="1">
      <c r="M192" s="2"/>
      <c r="N192" s="2"/>
      <c r="O192" s="2"/>
      <c r="P192" s="2"/>
      <c r="Q192" s="2"/>
    </row>
    <row r="193" spans="13:17" ht="13.5" customHeight="1">
      <c r="M193" s="2"/>
      <c r="N193" s="2"/>
      <c r="O193" s="2"/>
      <c r="P193" s="2"/>
      <c r="Q193" s="2"/>
    </row>
    <row r="194" spans="13:17" ht="13.5" customHeight="1">
      <c r="M194" s="2"/>
      <c r="N194" s="2"/>
      <c r="O194" s="2"/>
      <c r="P194" s="2"/>
      <c r="Q194" s="2"/>
    </row>
    <row r="195" spans="13:17" ht="13.5" customHeight="1">
      <c r="M195" s="2"/>
      <c r="N195" s="2"/>
      <c r="O195" s="2"/>
      <c r="P195" s="2"/>
      <c r="Q195" s="2"/>
    </row>
    <row r="196" spans="13:17" ht="13.5" customHeight="1">
      <c r="M196" s="2"/>
      <c r="N196" s="2"/>
      <c r="O196" s="2"/>
      <c r="P196" s="2"/>
      <c r="Q196" s="2"/>
    </row>
    <row r="197" spans="13:17" ht="13.5" customHeight="1">
      <c r="M197" s="2"/>
      <c r="N197" s="2"/>
      <c r="O197" s="2"/>
      <c r="P197" s="2"/>
      <c r="Q197" s="2"/>
    </row>
    <row r="198" spans="13:17" ht="13.5" customHeight="1">
      <c r="M198" s="2"/>
      <c r="N198" s="2"/>
      <c r="O198" s="2"/>
      <c r="P198" s="2"/>
      <c r="Q198" s="2"/>
    </row>
    <row r="199" spans="13:17" ht="13.5" customHeight="1">
      <c r="M199" s="2"/>
      <c r="N199" s="2"/>
      <c r="O199" s="2"/>
      <c r="P199" s="2"/>
      <c r="Q199" s="2"/>
    </row>
    <row r="200" spans="13:17" ht="13.5" customHeight="1">
      <c r="M200" s="2"/>
      <c r="N200" s="2"/>
      <c r="O200" s="2"/>
      <c r="P200" s="2"/>
      <c r="Q200" s="2"/>
    </row>
    <row r="201" spans="13:17" ht="13.5" customHeight="1">
      <c r="M201" s="2"/>
      <c r="N201" s="2"/>
      <c r="O201" s="2"/>
      <c r="P201" s="2"/>
      <c r="Q201" s="2"/>
    </row>
    <row r="202" spans="13:17" ht="13.5" customHeight="1">
      <c r="M202" s="2"/>
      <c r="N202" s="2"/>
      <c r="O202" s="2"/>
      <c r="P202" s="2"/>
      <c r="Q202" s="2"/>
    </row>
    <row r="203" spans="13:17" ht="13.5" customHeight="1">
      <c r="M203" s="2"/>
      <c r="N203" s="2"/>
      <c r="O203" s="2"/>
      <c r="P203" s="2"/>
      <c r="Q203" s="2"/>
    </row>
    <row r="204" spans="13:17" ht="13.5" customHeight="1">
      <c r="M204" s="2"/>
      <c r="N204" s="2"/>
      <c r="O204" s="2"/>
      <c r="P204" s="2"/>
      <c r="Q204" s="2"/>
    </row>
    <row r="205" spans="13:17" ht="13.5" customHeight="1">
      <c r="M205" s="2"/>
      <c r="N205" s="2"/>
      <c r="O205" s="2"/>
      <c r="P205" s="2"/>
      <c r="Q205" s="2"/>
    </row>
    <row r="206" spans="13:17" ht="13.5" customHeight="1">
      <c r="M206" s="2"/>
      <c r="N206" s="2"/>
      <c r="O206" s="2"/>
      <c r="P206" s="2"/>
      <c r="Q206" s="2"/>
    </row>
    <row r="207" spans="13:17" ht="13.5" customHeight="1">
      <c r="M207" s="2"/>
      <c r="N207" s="2"/>
      <c r="O207" s="2"/>
      <c r="P207" s="2"/>
      <c r="Q207" s="2"/>
    </row>
    <row r="208" spans="13:17" ht="13.5" customHeight="1">
      <c r="M208" s="2"/>
      <c r="N208" s="2"/>
      <c r="O208" s="2"/>
      <c r="P208" s="2"/>
      <c r="Q208" s="2"/>
    </row>
    <row r="209" spans="13:17" ht="13.5" customHeight="1">
      <c r="M209" s="2"/>
      <c r="N209" s="2"/>
      <c r="O209" s="2"/>
      <c r="P209" s="2"/>
      <c r="Q209" s="2"/>
    </row>
    <row r="210" spans="13:17" ht="13.5" customHeight="1">
      <c r="M210" s="2"/>
      <c r="N210" s="2"/>
      <c r="O210" s="2"/>
      <c r="P210" s="2"/>
      <c r="Q210" s="2"/>
    </row>
    <row r="211" spans="13:17" ht="13.5" customHeight="1">
      <c r="M211" s="2"/>
      <c r="N211" s="2"/>
      <c r="O211" s="2"/>
      <c r="P211" s="2"/>
      <c r="Q211" s="2"/>
    </row>
    <row r="212" spans="13:17" ht="13.5" customHeight="1">
      <c r="M212" s="2"/>
      <c r="N212" s="2"/>
      <c r="O212" s="2"/>
      <c r="P212" s="2"/>
      <c r="Q212" s="2"/>
    </row>
    <row r="213" spans="13:17" ht="13.5" customHeight="1">
      <c r="M213" s="2"/>
      <c r="N213" s="2"/>
      <c r="O213" s="2"/>
      <c r="P213" s="2"/>
      <c r="Q213" s="2"/>
    </row>
    <row r="214" spans="13:17" ht="13.5" customHeight="1">
      <c r="M214" s="2"/>
      <c r="N214" s="2"/>
      <c r="O214" s="2"/>
      <c r="P214" s="2"/>
      <c r="Q214" s="2"/>
    </row>
    <row r="215" spans="13:17" ht="13.5" customHeight="1">
      <c r="M215" s="2"/>
      <c r="N215" s="2"/>
      <c r="O215" s="2"/>
      <c r="P215" s="2"/>
      <c r="Q215" s="2"/>
    </row>
    <row r="216" spans="13:17" ht="13.5" customHeight="1">
      <c r="M216" s="2"/>
      <c r="N216" s="2"/>
      <c r="O216" s="2"/>
      <c r="P216" s="2"/>
      <c r="Q216" s="2"/>
    </row>
    <row r="217" spans="13:17" ht="13.5" customHeight="1">
      <c r="M217" s="2"/>
      <c r="N217" s="2"/>
      <c r="O217" s="2"/>
      <c r="P217" s="2"/>
      <c r="Q217" s="2"/>
    </row>
    <row r="218" spans="13:17" ht="13.5" customHeight="1">
      <c r="M218" s="2"/>
      <c r="N218" s="2"/>
      <c r="O218" s="2"/>
      <c r="P218" s="2"/>
      <c r="Q218" s="2"/>
    </row>
    <row r="219" spans="13:17" ht="13.5" customHeight="1">
      <c r="M219" s="2"/>
      <c r="N219" s="2"/>
      <c r="O219" s="2"/>
      <c r="P219" s="2"/>
      <c r="Q219" s="2"/>
    </row>
    <row r="220" spans="13:17" ht="13.5" customHeight="1">
      <c r="M220" s="2"/>
      <c r="N220" s="2"/>
      <c r="O220" s="2"/>
      <c r="P220" s="2"/>
      <c r="Q220" s="2"/>
    </row>
    <row r="221" spans="13:17" ht="13.5" customHeight="1">
      <c r="M221" s="2"/>
      <c r="N221" s="2"/>
      <c r="O221" s="2"/>
      <c r="P221" s="2"/>
      <c r="Q221" s="2"/>
    </row>
    <row r="222" spans="13:17" ht="13.5" customHeight="1">
      <c r="M222" s="2"/>
      <c r="N222" s="2"/>
      <c r="O222" s="2"/>
      <c r="P222" s="2"/>
      <c r="Q222" s="2"/>
    </row>
    <row r="223" spans="13:17" ht="13.5" customHeight="1">
      <c r="M223" s="2"/>
      <c r="N223" s="2"/>
      <c r="O223" s="2"/>
      <c r="P223" s="2"/>
      <c r="Q223" s="2"/>
    </row>
    <row r="224" spans="13:17" ht="13.5" customHeight="1">
      <c r="M224" s="2"/>
      <c r="N224" s="2"/>
      <c r="O224" s="2"/>
      <c r="P224" s="2"/>
      <c r="Q224" s="2"/>
    </row>
    <row r="225" spans="13:17" ht="13.5" customHeight="1">
      <c r="M225" s="2"/>
      <c r="N225" s="2"/>
      <c r="O225" s="2"/>
      <c r="P225" s="2"/>
      <c r="Q225" s="2"/>
    </row>
    <row r="226" spans="13:17" ht="13.5" customHeight="1">
      <c r="M226" s="2"/>
      <c r="N226" s="2"/>
      <c r="O226" s="2"/>
      <c r="P226" s="2"/>
      <c r="Q226" s="2"/>
    </row>
    <row r="227" spans="13:17" ht="13.5" customHeight="1">
      <c r="M227" s="2"/>
      <c r="N227" s="2"/>
      <c r="O227" s="2"/>
      <c r="P227" s="2"/>
      <c r="Q227" s="2"/>
    </row>
    <row r="228" spans="13:17" ht="13.5" customHeight="1">
      <c r="M228" s="2"/>
      <c r="N228" s="2"/>
      <c r="O228" s="2"/>
      <c r="P228" s="2"/>
      <c r="Q228" s="2"/>
    </row>
    <row r="229" spans="13:17" ht="13.5" customHeight="1">
      <c r="M229" s="2"/>
      <c r="N229" s="2"/>
      <c r="O229" s="2"/>
      <c r="P229" s="2"/>
      <c r="Q229" s="2"/>
    </row>
    <row r="230" spans="13:17" ht="13.5" customHeight="1">
      <c r="M230" s="2"/>
      <c r="N230" s="2"/>
      <c r="O230" s="2"/>
      <c r="P230" s="2"/>
      <c r="Q230" s="2"/>
    </row>
    <row r="231" spans="13:17" ht="13.5" customHeight="1">
      <c r="M231" s="2"/>
      <c r="N231" s="2"/>
      <c r="O231" s="2"/>
      <c r="P231" s="2"/>
      <c r="Q231" s="2"/>
    </row>
    <row r="232" spans="13:17" ht="13.5" customHeight="1">
      <c r="M232" s="2"/>
      <c r="N232" s="2"/>
      <c r="O232" s="2"/>
      <c r="P232" s="2"/>
      <c r="Q232" s="2"/>
    </row>
    <row r="233" spans="13:17" ht="13.5" customHeight="1">
      <c r="M233" s="2"/>
      <c r="N233" s="2"/>
      <c r="O233" s="2"/>
      <c r="P233" s="2"/>
      <c r="Q233" s="2"/>
    </row>
    <row r="234" spans="13:17" ht="13.5" customHeight="1">
      <c r="M234" s="2"/>
      <c r="N234" s="2"/>
      <c r="O234" s="2"/>
      <c r="P234" s="2"/>
      <c r="Q234" s="2"/>
    </row>
    <row r="235" spans="13:17" ht="13.5" customHeight="1">
      <c r="M235" s="2"/>
      <c r="N235" s="2"/>
      <c r="O235" s="2"/>
      <c r="P235" s="2"/>
      <c r="Q235" s="2"/>
    </row>
    <row r="236" spans="13:17" ht="13.5" customHeight="1">
      <c r="M236" s="2"/>
      <c r="N236" s="2"/>
      <c r="O236" s="2"/>
      <c r="P236" s="2"/>
      <c r="Q236" s="2"/>
    </row>
    <row r="237" spans="13:17" ht="13.5" customHeight="1">
      <c r="M237" s="2"/>
      <c r="N237" s="2"/>
      <c r="O237" s="2"/>
      <c r="P237" s="2"/>
      <c r="Q237" s="2"/>
    </row>
    <row r="238" spans="13:17" ht="13.5" customHeight="1">
      <c r="M238" s="2"/>
      <c r="N238" s="2"/>
      <c r="O238" s="2"/>
      <c r="P238" s="2"/>
      <c r="Q238" s="2"/>
    </row>
    <row r="239" spans="13:17" ht="13.5" customHeight="1">
      <c r="M239" s="2"/>
      <c r="N239" s="2"/>
      <c r="O239" s="2"/>
      <c r="P239" s="2"/>
      <c r="Q239" s="2"/>
    </row>
    <row r="240" spans="13:17" ht="13.5" customHeight="1">
      <c r="M240" s="2"/>
      <c r="N240" s="2"/>
      <c r="O240" s="2"/>
      <c r="P240" s="2"/>
      <c r="Q240" s="2"/>
    </row>
    <row r="241" spans="13:17" ht="13.5" customHeight="1">
      <c r="M241" s="2"/>
      <c r="N241" s="2"/>
      <c r="O241" s="2"/>
      <c r="P241" s="2"/>
      <c r="Q241" s="2"/>
    </row>
    <row r="242" spans="13:17" ht="13.5" customHeight="1">
      <c r="M242" s="2"/>
      <c r="N242" s="2"/>
      <c r="O242" s="2"/>
      <c r="P242" s="2"/>
      <c r="Q242" s="2"/>
    </row>
    <row r="243" spans="13:17" ht="13.5" customHeight="1">
      <c r="M243" s="2"/>
      <c r="N243" s="2"/>
      <c r="O243" s="2"/>
      <c r="P243" s="2"/>
      <c r="Q243" s="2"/>
    </row>
    <row r="244" spans="13:17" ht="13.5" customHeight="1">
      <c r="M244" s="2"/>
      <c r="N244" s="2"/>
      <c r="O244" s="2"/>
      <c r="P244" s="2"/>
      <c r="Q244" s="2"/>
    </row>
    <row r="245" spans="13:17" ht="13.5" customHeight="1">
      <c r="M245" s="2"/>
      <c r="N245" s="2"/>
      <c r="O245" s="2"/>
      <c r="P245" s="2"/>
      <c r="Q245" s="2"/>
    </row>
    <row r="246" spans="13:17" ht="13.5" customHeight="1">
      <c r="M246" s="2"/>
      <c r="N246" s="2"/>
      <c r="O246" s="2"/>
      <c r="P246" s="2"/>
      <c r="Q246" s="2"/>
    </row>
    <row r="247" spans="13:17" ht="13.5" customHeight="1">
      <c r="M247" s="2"/>
      <c r="N247" s="2"/>
      <c r="O247" s="2"/>
      <c r="P247" s="2"/>
      <c r="Q247" s="2"/>
    </row>
    <row r="248" spans="13:17" ht="13.5" customHeight="1">
      <c r="M248" s="2"/>
      <c r="N248" s="2"/>
      <c r="O248" s="2"/>
      <c r="P248" s="2"/>
      <c r="Q248" s="2"/>
    </row>
    <row r="249" spans="13:17" ht="13.5" customHeight="1">
      <c r="M249" s="2"/>
      <c r="N249" s="2"/>
      <c r="O249" s="2"/>
      <c r="P249" s="2"/>
      <c r="Q249" s="2"/>
    </row>
    <row r="250" spans="13:17" ht="13.5" customHeight="1">
      <c r="M250" s="2"/>
      <c r="N250" s="2"/>
      <c r="O250" s="2"/>
      <c r="P250" s="2"/>
      <c r="Q250" s="2"/>
    </row>
    <row r="251" spans="13:17" ht="13.5" customHeight="1">
      <c r="M251" s="2"/>
      <c r="N251" s="2"/>
      <c r="O251" s="2"/>
      <c r="P251" s="2"/>
      <c r="Q251" s="2"/>
    </row>
    <row r="252" spans="13:17" ht="13.5" customHeight="1">
      <c r="M252" s="2"/>
      <c r="N252" s="2"/>
      <c r="O252" s="2"/>
      <c r="P252" s="2"/>
      <c r="Q252" s="2"/>
    </row>
    <row r="253" spans="13:17" ht="13.5" customHeight="1">
      <c r="M253" s="2"/>
      <c r="N253" s="2"/>
      <c r="O253" s="2"/>
      <c r="P253" s="2"/>
      <c r="Q253" s="2"/>
    </row>
    <row r="254" spans="13:17" ht="13.5" customHeight="1">
      <c r="M254" s="2"/>
      <c r="N254" s="2"/>
      <c r="O254" s="2"/>
      <c r="P254" s="2"/>
      <c r="Q254" s="2"/>
    </row>
    <row r="255" spans="13:17" ht="13.5" customHeight="1">
      <c r="M255" s="2"/>
      <c r="N255" s="2"/>
      <c r="O255" s="2"/>
      <c r="P255" s="2"/>
      <c r="Q255" s="2"/>
    </row>
    <row r="256" spans="13:17" ht="13.5" customHeight="1">
      <c r="M256" s="2"/>
      <c r="N256" s="2"/>
      <c r="O256" s="2"/>
      <c r="P256" s="2"/>
      <c r="Q256" s="2"/>
    </row>
    <row r="257" spans="13:17" ht="13.5" customHeight="1">
      <c r="M257" s="2"/>
      <c r="N257" s="2"/>
      <c r="O257" s="2"/>
      <c r="P257" s="2"/>
      <c r="Q257" s="2"/>
    </row>
    <row r="258" spans="13:17" ht="13.5" customHeight="1">
      <c r="M258" s="2"/>
      <c r="N258" s="2"/>
      <c r="O258" s="2"/>
      <c r="P258" s="2"/>
      <c r="Q258" s="2"/>
    </row>
    <row r="259" spans="13:17" ht="13.5" customHeight="1">
      <c r="M259" s="2"/>
      <c r="N259" s="2"/>
      <c r="O259" s="2"/>
      <c r="P259" s="2"/>
      <c r="Q259" s="2"/>
    </row>
    <row r="260" spans="13:17" ht="13.5" customHeight="1">
      <c r="M260" s="2"/>
      <c r="N260" s="2"/>
      <c r="O260" s="2"/>
      <c r="P260" s="2"/>
      <c r="Q260" s="2"/>
    </row>
    <row r="261" spans="13:17" ht="13.5" customHeight="1">
      <c r="M261" s="2"/>
      <c r="N261" s="2"/>
      <c r="O261" s="2"/>
      <c r="P261" s="2"/>
      <c r="Q261" s="2"/>
    </row>
    <row r="262" spans="13:17" ht="13.5" customHeight="1">
      <c r="M262" s="2"/>
      <c r="N262" s="2"/>
      <c r="O262" s="2"/>
      <c r="P262" s="2"/>
      <c r="Q262" s="2"/>
    </row>
    <row r="263" spans="13:17" ht="13.5" customHeight="1">
      <c r="M263" s="2"/>
      <c r="N263" s="2"/>
      <c r="O263" s="2"/>
      <c r="P263" s="2"/>
      <c r="Q263" s="2"/>
    </row>
    <row r="264" spans="13:17" ht="13.5" customHeight="1">
      <c r="M264" s="2"/>
      <c r="N264" s="2"/>
      <c r="O264" s="2"/>
      <c r="P264" s="2"/>
      <c r="Q264" s="2"/>
    </row>
    <row r="265" spans="13:17" ht="13.5" customHeight="1">
      <c r="M265" s="2"/>
      <c r="N265" s="2"/>
      <c r="O265" s="2"/>
      <c r="P265" s="2"/>
      <c r="Q265" s="2"/>
    </row>
    <row r="266" spans="13:17" ht="13.5" customHeight="1">
      <c r="M266" s="2"/>
      <c r="N266" s="2"/>
      <c r="O266" s="2"/>
      <c r="P266" s="2"/>
      <c r="Q266" s="2"/>
    </row>
    <row r="267" spans="13:17" ht="13.5" customHeight="1">
      <c r="M267" s="2"/>
      <c r="N267" s="2"/>
      <c r="O267" s="2"/>
      <c r="P267" s="2"/>
      <c r="Q267" s="2"/>
    </row>
    <row r="268" spans="13:17" ht="13.5" customHeight="1">
      <c r="M268" s="2"/>
      <c r="N268" s="2"/>
      <c r="O268" s="2"/>
      <c r="P268" s="2"/>
      <c r="Q268" s="2"/>
    </row>
    <row r="269" spans="13:17" ht="13.5" customHeight="1">
      <c r="M269" s="2"/>
      <c r="N269" s="2"/>
      <c r="O269" s="2"/>
      <c r="P269" s="2"/>
      <c r="Q269" s="2"/>
    </row>
    <row r="270" spans="13:17" ht="13.5" customHeight="1">
      <c r="M270" s="2"/>
      <c r="N270" s="2"/>
      <c r="O270" s="2"/>
      <c r="P270" s="2"/>
      <c r="Q270" s="2"/>
    </row>
    <row r="271" spans="13:17" ht="13.5" customHeight="1">
      <c r="M271" s="2"/>
      <c r="N271" s="2"/>
      <c r="O271" s="2"/>
      <c r="P271" s="2"/>
      <c r="Q271" s="2"/>
    </row>
    <row r="272" spans="13:17" ht="13.5" customHeight="1">
      <c r="M272" s="2"/>
      <c r="N272" s="2"/>
      <c r="O272" s="2"/>
      <c r="P272" s="2"/>
      <c r="Q272" s="2"/>
    </row>
    <row r="273" spans="13:17" ht="13.5" customHeight="1">
      <c r="M273" s="2"/>
      <c r="N273" s="2"/>
      <c r="O273" s="2"/>
      <c r="P273" s="2"/>
      <c r="Q273" s="2"/>
    </row>
    <row r="274" spans="13:17" ht="13.5" customHeight="1">
      <c r="M274" s="2"/>
      <c r="N274" s="2"/>
      <c r="O274" s="2"/>
      <c r="P274" s="2"/>
      <c r="Q274" s="2"/>
    </row>
    <row r="275" spans="13:17" ht="13.5" customHeight="1">
      <c r="M275" s="2"/>
      <c r="N275" s="2"/>
      <c r="O275" s="2"/>
      <c r="P275" s="2"/>
      <c r="Q275" s="2"/>
    </row>
    <row r="276" spans="13:17" ht="13.5" customHeight="1">
      <c r="M276" s="2"/>
      <c r="N276" s="2"/>
      <c r="O276" s="2"/>
      <c r="P276" s="2"/>
      <c r="Q276" s="2"/>
    </row>
    <row r="277" spans="13:17" ht="13.5" customHeight="1">
      <c r="M277" s="2"/>
      <c r="N277" s="2"/>
      <c r="O277" s="2"/>
      <c r="P277" s="2"/>
      <c r="Q277" s="2"/>
    </row>
    <row r="278" spans="13:17" ht="13.5" customHeight="1">
      <c r="M278" s="2"/>
      <c r="N278" s="2"/>
      <c r="O278" s="2"/>
      <c r="P278" s="2"/>
      <c r="Q278" s="2"/>
    </row>
    <row r="279" spans="13:17" ht="13.5" customHeight="1">
      <c r="M279" s="2"/>
      <c r="N279" s="2"/>
      <c r="O279" s="2"/>
      <c r="P279" s="2"/>
      <c r="Q279" s="2"/>
    </row>
    <row r="280" spans="13:17" ht="13.5" customHeight="1">
      <c r="M280" s="2"/>
      <c r="N280" s="2"/>
      <c r="O280" s="2"/>
      <c r="P280" s="2"/>
      <c r="Q280" s="2"/>
    </row>
    <row r="281" spans="13:17" ht="13.5" customHeight="1">
      <c r="M281" s="2"/>
      <c r="N281" s="2"/>
      <c r="O281" s="2"/>
      <c r="P281" s="2"/>
      <c r="Q281" s="2"/>
    </row>
    <row r="282" spans="13:17" ht="13.5" customHeight="1">
      <c r="M282" s="2"/>
      <c r="N282" s="2"/>
      <c r="O282" s="2"/>
      <c r="P282" s="2"/>
      <c r="Q282" s="2"/>
    </row>
    <row r="283" spans="13:17" ht="13.5" customHeight="1">
      <c r="M283" s="2"/>
      <c r="N283" s="2"/>
      <c r="O283" s="2"/>
      <c r="P283" s="2"/>
      <c r="Q283" s="2"/>
    </row>
    <row r="284" spans="13:17" ht="13.5" customHeight="1">
      <c r="M284" s="2"/>
      <c r="N284" s="2"/>
      <c r="O284" s="2"/>
      <c r="P284" s="2"/>
      <c r="Q284" s="2"/>
    </row>
    <row r="285" spans="13:17" ht="13.5" customHeight="1">
      <c r="M285" s="2"/>
      <c r="N285" s="2"/>
      <c r="O285" s="2"/>
      <c r="P285" s="2"/>
      <c r="Q285" s="2"/>
    </row>
    <row r="286" spans="13:17" ht="13.5" customHeight="1">
      <c r="M286" s="2"/>
      <c r="N286" s="2"/>
      <c r="O286" s="2"/>
      <c r="P286" s="2"/>
      <c r="Q286" s="2"/>
    </row>
    <row r="287" spans="13:17" ht="13.5" customHeight="1">
      <c r="M287" s="2"/>
      <c r="N287" s="2"/>
      <c r="O287" s="2"/>
      <c r="P287" s="2"/>
      <c r="Q287" s="2"/>
    </row>
    <row r="288" spans="13:17" ht="13.5" customHeight="1">
      <c r="M288" s="2"/>
      <c r="N288" s="2"/>
      <c r="O288" s="2"/>
      <c r="P288" s="2"/>
      <c r="Q288" s="2"/>
    </row>
    <row r="289" spans="13:17" ht="13.5" customHeight="1">
      <c r="M289" s="2"/>
      <c r="N289" s="2"/>
      <c r="O289" s="2"/>
      <c r="P289" s="2"/>
      <c r="Q289" s="2"/>
    </row>
    <row r="290" spans="13:17" ht="13.5" customHeight="1">
      <c r="M290" s="2"/>
      <c r="N290" s="2"/>
      <c r="O290" s="2"/>
      <c r="P290" s="2"/>
      <c r="Q290" s="2"/>
    </row>
    <row r="291" spans="13:17" ht="13.5" customHeight="1">
      <c r="M291" s="2"/>
      <c r="N291" s="2"/>
      <c r="O291" s="2"/>
      <c r="P291" s="2"/>
      <c r="Q291" s="2"/>
    </row>
    <row r="292" spans="13:17" ht="13.5" customHeight="1">
      <c r="M292" s="2"/>
      <c r="N292" s="2"/>
      <c r="O292" s="2"/>
      <c r="P292" s="2"/>
      <c r="Q292" s="2"/>
    </row>
    <row r="293" spans="13:17" ht="13.5" customHeight="1">
      <c r="M293" s="2"/>
      <c r="N293" s="2"/>
      <c r="O293" s="2"/>
      <c r="P293" s="2"/>
      <c r="Q293" s="2"/>
    </row>
    <row r="294" spans="13:17" ht="13.5" customHeight="1">
      <c r="M294" s="2"/>
      <c r="N294" s="2"/>
      <c r="O294" s="2"/>
      <c r="P294" s="2"/>
      <c r="Q294" s="2"/>
    </row>
    <row r="295" spans="13:17" ht="13.5" customHeight="1">
      <c r="M295" s="2"/>
      <c r="N295" s="2"/>
      <c r="O295" s="2"/>
      <c r="P295" s="2"/>
      <c r="Q295" s="2"/>
    </row>
    <row r="296" spans="13:17" ht="13.5" customHeight="1">
      <c r="M296" s="2"/>
      <c r="N296" s="2"/>
      <c r="O296" s="2"/>
      <c r="P296" s="2"/>
      <c r="Q296" s="2"/>
    </row>
    <row r="297" spans="13:17" ht="13.5" customHeight="1">
      <c r="M297" s="2"/>
      <c r="N297" s="2"/>
      <c r="O297" s="2"/>
      <c r="P297" s="2"/>
      <c r="Q297" s="2"/>
    </row>
    <row r="298" spans="13:17" ht="13.5" customHeight="1">
      <c r="M298" s="2"/>
      <c r="N298" s="2"/>
      <c r="O298" s="2"/>
      <c r="P298" s="2"/>
      <c r="Q298" s="2"/>
    </row>
    <row r="299" spans="13:17" ht="13.5" customHeight="1">
      <c r="M299" s="2"/>
      <c r="N299" s="2"/>
      <c r="O299" s="2"/>
      <c r="P299" s="2"/>
      <c r="Q299" s="2"/>
    </row>
    <row r="300" spans="13:17" ht="13.5" customHeight="1">
      <c r="M300" s="2"/>
      <c r="N300" s="2"/>
      <c r="O300" s="2"/>
      <c r="P300" s="2"/>
      <c r="Q300" s="2"/>
    </row>
    <row r="301" spans="13:17" ht="13.5" customHeight="1">
      <c r="M301" s="2"/>
      <c r="N301" s="2"/>
      <c r="O301" s="2"/>
      <c r="P301" s="2"/>
      <c r="Q301" s="2"/>
    </row>
    <row r="302" spans="13:17" ht="13.5" customHeight="1">
      <c r="M302" s="2"/>
      <c r="N302" s="2"/>
      <c r="O302" s="2"/>
      <c r="P302" s="2"/>
      <c r="Q302" s="2"/>
    </row>
    <row r="303" spans="13:17" ht="13.5" customHeight="1">
      <c r="M303" s="2"/>
      <c r="N303" s="2"/>
      <c r="O303" s="2"/>
      <c r="P303" s="2"/>
      <c r="Q303" s="2"/>
    </row>
    <row r="304" spans="13:17" ht="13.5" customHeight="1">
      <c r="M304" s="2"/>
      <c r="N304" s="2"/>
      <c r="O304" s="2"/>
      <c r="P304" s="2"/>
      <c r="Q304" s="2"/>
    </row>
    <row r="305" spans="13:17" ht="13.5" customHeight="1">
      <c r="M305" s="2"/>
      <c r="N305" s="2"/>
      <c r="O305" s="2"/>
      <c r="P305" s="2"/>
      <c r="Q305" s="2"/>
    </row>
    <row r="306" spans="13:17" ht="13.5" customHeight="1">
      <c r="M306" s="2"/>
      <c r="N306" s="2"/>
      <c r="O306" s="2"/>
      <c r="P306" s="2"/>
      <c r="Q306" s="2"/>
    </row>
    <row r="307" spans="13:17" ht="13.5" customHeight="1">
      <c r="M307" s="2"/>
      <c r="N307" s="2"/>
      <c r="O307" s="2"/>
      <c r="P307" s="2"/>
      <c r="Q307" s="2"/>
    </row>
    <row r="308" spans="13:17" ht="13.5" customHeight="1">
      <c r="M308" s="2"/>
      <c r="N308" s="2"/>
      <c r="O308" s="2"/>
      <c r="P308" s="2"/>
      <c r="Q308" s="2"/>
    </row>
    <row r="309" spans="13:17" ht="13.5" customHeight="1">
      <c r="M309" s="2"/>
      <c r="N309" s="2"/>
      <c r="O309" s="2"/>
      <c r="P309" s="2"/>
      <c r="Q309" s="2"/>
    </row>
    <row r="310" spans="13:17" ht="13.5" customHeight="1">
      <c r="M310" s="2"/>
      <c r="N310" s="2"/>
      <c r="O310" s="2"/>
      <c r="P310" s="2"/>
      <c r="Q310" s="2"/>
    </row>
    <row r="311" spans="13:17" ht="13.5" customHeight="1">
      <c r="M311" s="2"/>
      <c r="N311" s="2"/>
      <c r="O311" s="2"/>
      <c r="P311" s="2"/>
      <c r="Q311" s="2"/>
    </row>
    <row r="312" spans="13:17" ht="13.5" customHeight="1">
      <c r="M312" s="2"/>
      <c r="N312" s="2"/>
      <c r="O312" s="2"/>
      <c r="P312" s="2"/>
      <c r="Q312" s="2"/>
    </row>
    <row r="313" spans="13:17" ht="13.5" customHeight="1">
      <c r="M313" s="2"/>
      <c r="N313" s="2"/>
      <c r="O313" s="2"/>
      <c r="P313" s="2"/>
      <c r="Q313" s="2"/>
    </row>
    <row r="314" spans="13:17" ht="13.5" customHeight="1">
      <c r="M314" s="2"/>
      <c r="N314" s="2"/>
      <c r="O314" s="2"/>
      <c r="P314" s="2"/>
      <c r="Q314" s="2"/>
    </row>
    <row r="315" spans="13:17" ht="13.5" customHeight="1">
      <c r="M315" s="2"/>
      <c r="N315" s="2"/>
      <c r="O315" s="2"/>
      <c r="P315" s="2"/>
      <c r="Q315" s="2"/>
    </row>
    <row r="316" spans="13:17" ht="13.5" customHeight="1">
      <c r="M316" s="2"/>
      <c r="N316" s="2"/>
      <c r="O316" s="2"/>
      <c r="P316" s="2"/>
      <c r="Q316" s="2"/>
    </row>
    <row r="317" spans="13:17" ht="13.5" customHeight="1">
      <c r="M317" s="2"/>
      <c r="N317" s="2"/>
      <c r="O317" s="2"/>
      <c r="P317" s="2"/>
      <c r="Q317" s="2"/>
    </row>
    <row r="318" spans="13:17" ht="13.5" customHeight="1">
      <c r="M318" s="2"/>
      <c r="N318" s="2"/>
      <c r="O318" s="2"/>
      <c r="P318" s="2"/>
      <c r="Q318" s="2"/>
    </row>
    <row r="319" spans="13:17" ht="13.5" customHeight="1">
      <c r="M319" s="2"/>
      <c r="N319" s="2"/>
      <c r="O319" s="2"/>
      <c r="P319" s="2"/>
      <c r="Q319" s="2"/>
    </row>
    <row r="320" spans="13:17" ht="13.5" customHeight="1">
      <c r="M320" s="2"/>
      <c r="N320" s="2"/>
      <c r="O320" s="2"/>
      <c r="P320" s="2"/>
      <c r="Q320" s="2"/>
    </row>
    <row r="321" spans="13:17" ht="13.5" customHeight="1">
      <c r="M321" s="2"/>
      <c r="N321" s="2"/>
      <c r="O321" s="2"/>
      <c r="P321" s="2"/>
      <c r="Q321" s="2"/>
    </row>
    <row r="322" spans="13:17" ht="13.5" customHeight="1">
      <c r="M322" s="2"/>
      <c r="N322" s="2"/>
      <c r="O322" s="2"/>
      <c r="P322" s="2"/>
      <c r="Q322" s="2"/>
    </row>
    <row r="323" spans="13:17" ht="13.5" customHeight="1">
      <c r="M323" s="2"/>
      <c r="N323" s="2"/>
      <c r="O323" s="2"/>
      <c r="P323" s="2"/>
      <c r="Q323" s="2"/>
    </row>
    <row r="324" spans="13:17" ht="13.5" customHeight="1">
      <c r="M324" s="2"/>
      <c r="N324" s="2"/>
      <c r="O324" s="2"/>
      <c r="P324" s="2"/>
      <c r="Q324" s="2"/>
    </row>
    <row r="325" spans="13:17" ht="13.5" customHeight="1">
      <c r="M325" s="2"/>
      <c r="N325" s="2"/>
      <c r="O325" s="2"/>
      <c r="P325" s="2"/>
      <c r="Q325" s="2"/>
    </row>
    <row r="326" spans="13:17" ht="13.5" customHeight="1">
      <c r="M326" s="2"/>
      <c r="N326" s="2"/>
      <c r="O326" s="2"/>
      <c r="P326" s="2"/>
      <c r="Q326" s="2"/>
    </row>
    <row r="327" spans="13:17" ht="13.5" customHeight="1">
      <c r="M327" s="2"/>
      <c r="N327" s="2"/>
      <c r="O327" s="2"/>
      <c r="P327" s="2"/>
      <c r="Q327" s="2"/>
    </row>
    <row r="328" spans="13:17" ht="13.5" customHeight="1">
      <c r="M328" s="2"/>
      <c r="N328" s="2"/>
      <c r="O328" s="2"/>
      <c r="P328" s="2"/>
      <c r="Q328" s="2"/>
    </row>
    <row r="329" spans="13:17" ht="13.5" customHeight="1">
      <c r="M329" s="2"/>
      <c r="N329" s="2"/>
      <c r="O329" s="2"/>
      <c r="P329" s="2"/>
      <c r="Q329" s="2"/>
    </row>
    <row r="330" spans="13:17" ht="13.5" customHeight="1">
      <c r="M330" s="2"/>
      <c r="N330" s="2"/>
      <c r="O330" s="2"/>
      <c r="P330" s="2"/>
      <c r="Q330" s="2"/>
    </row>
    <row r="331" spans="13:17" ht="13.5" customHeight="1">
      <c r="M331" s="2"/>
      <c r="N331" s="2"/>
      <c r="O331" s="2"/>
      <c r="P331" s="2"/>
      <c r="Q331" s="2"/>
    </row>
    <row r="332" spans="13:17" ht="13.5" customHeight="1">
      <c r="M332" s="2"/>
      <c r="N332" s="2"/>
      <c r="O332" s="2"/>
      <c r="P332" s="2"/>
      <c r="Q332" s="2"/>
    </row>
    <row r="333" spans="13:17" ht="13.5" customHeight="1">
      <c r="M333" s="2"/>
      <c r="N333" s="2"/>
      <c r="O333" s="2"/>
      <c r="P333" s="2"/>
      <c r="Q333" s="2"/>
    </row>
    <row r="334" spans="13:17" ht="13.5" customHeight="1">
      <c r="M334" s="2"/>
      <c r="N334" s="2"/>
      <c r="O334" s="2"/>
      <c r="P334" s="2"/>
      <c r="Q334" s="2"/>
    </row>
    <row r="335" spans="13:17" ht="13.5" customHeight="1">
      <c r="M335" s="2"/>
      <c r="N335" s="2"/>
      <c r="O335" s="2"/>
      <c r="P335" s="2"/>
      <c r="Q335" s="2"/>
    </row>
    <row r="336" spans="13:17" ht="13.5" customHeight="1">
      <c r="M336" s="2"/>
      <c r="N336" s="2"/>
      <c r="O336" s="2"/>
      <c r="P336" s="2"/>
      <c r="Q336" s="2"/>
    </row>
    <row r="337" spans="13:17" ht="13.5" customHeight="1">
      <c r="M337" s="2"/>
      <c r="N337" s="2"/>
      <c r="O337" s="2"/>
      <c r="P337" s="2"/>
      <c r="Q337" s="2"/>
    </row>
    <row r="338" spans="13:17" ht="13.5" customHeight="1">
      <c r="M338" s="2"/>
      <c r="N338" s="2"/>
      <c r="O338" s="2"/>
      <c r="P338" s="2"/>
      <c r="Q338" s="2"/>
    </row>
    <row r="339" spans="13:17" ht="13.5" customHeight="1">
      <c r="M339" s="2"/>
      <c r="N339" s="2"/>
      <c r="O339" s="2"/>
      <c r="P339" s="2"/>
      <c r="Q339" s="2"/>
    </row>
    <row r="340" spans="13:17" ht="13.5" customHeight="1">
      <c r="M340" s="2"/>
      <c r="N340" s="2"/>
      <c r="O340" s="2"/>
      <c r="P340" s="2"/>
      <c r="Q340" s="2"/>
    </row>
    <row r="341" spans="13:17" ht="13.5" customHeight="1">
      <c r="M341" s="2"/>
      <c r="N341" s="2"/>
      <c r="O341" s="2"/>
      <c r="P341" s="2"/>
      <c r="Q341" s="2"/>
    </row>
    <row r="342" spans="13:17" ht="13.5" customHeight="1">
      <c r="M342" s="2"/>
      <c r="N342" s="2"/>
      <c r="O342" s="2"/>
      <c r="P342" s="2"/>
      <c r="Q342" s="2"/>
    </row>
    <row r="343" spans="13:17" ht="13.5" customHeight="1">
      <c r="M343" s="2"/>
      <c r="N343" s="2"/>
      <c r="O343" s="2"/>
      <c r="P343" s="2"/>
      <c r="Q343" s="2"/>
    </row>
    <row r="344" spans="13:17" ht="13.5" customHeight="1">
      <c r="M344" s="2"/>
      <c r="N344" s="2"/>
      <c r="O344" s="2"/>
      <c r="P344" s="2"/>
      <c r="Q344" s="2"/>
    </row>
    <row r="345" spans="13:17" ht="13.5" customHeight="1">
      <c r="M345" s="2"/>
      <c r="N345" s="2"/>
      <c r="O345" s="2"/>
      <c r="P345" s="2"/>
      <c r="Q345" s="2"/>
    </row>
    <row r="346" spans="13:17" ht="13.5" customHeight="1">
      <c r="M346" s="2"/>
      <c r="N346" s="2"/>
      <c r="O346" s="2"/>
      <c r="P346" s="2"/>
      <c r="Q346" s="2"/>
    </row>
    <row r="347" spans="13:17" ht="13.5" customHeight="1">
      <c r="M347" s="2"/>
      <c r="N347" s="2"/>
      <c r="O347" s="2"/>
      <c r="P347" s="2"/>
      <c r="Q347" s="2"/>
    </row>
    <row r="348" spans="13:17" ht="13.5" customHeight="1">
      <c r="M348" s="2"/>
      <c r="N348" s="2"/>
      <c r="O348" s="2"/>
      <c r="P348" s="2"/>
      <c r="Q348" s="2"/>
    </row>
    <row r="349" spans="13:17" ht="13.5" customHeight="1">
      <c r="M349" s="2"/>
      <c r="N349" s="2"/>
      <c r="O349" s="2"/>
      <c r="P349" s="2"/>
      <c r="Q349" s="2"/>
    </row>
    <row r="350" spans="13:17" ht="13.5" customHeight="1">
      <c r="M350" s="2"/>
      <c r="N350" s="2"/>
      <c r="O350" s="2"/>
      <c r="P350" s="2"/>
      <c r="Q350" s="2"/>
    </row>
    <row r="351" spans="13:17">
      <c r="M351" s="2"/>
      <c r="N351" s="2"/>
      <c r="O351" s="2"/>
      <c r="P351" s="2"/>
      <c r="Q351" s="2"/>
    </row>
    <row r="352" spans="13:17">
      <c r="M352" s="2"/>
      <c r="N352" s="2"/>
      <c r="O352" s="2"/>
      <c r="P352" s="2"/>
      <c r="Q352" s="2"/>
    </row>
    <row r="353" spans="13:17">
      <c r="M353" s="2"/>
      <c r="N353" s="2"/>
      <c r="O353" s="2"/>
      <c r="P353" s="2"/>
      <c r="Q353" s="2"/>
    </row>
    <row r="354" spans="13:17">
      <c r="M354" s="2"/>
      <c r="N354" s="2"/>
      <c r="O354" s="2"/>
      <c r="P354" s="2"/>
      <c r="Q354" s="2"/>
    </row>
    <row r="355" spans="13:17">
      <c r="M355" s="2"/>
      <c r="N355" s="2"/>
      <c r="O355" s="2"/>
      <c r="P355" s="2"/>
      <c r="Q355" s="2"/>
    </row>
    <row r="356" spans="13:17">
      <c r="M356" s="2"/>
      <c r="N356" s="2"/>
      <c r="O356" s="2"/>
      <c r="P356" s="2"/>
      <c r="Q356" s="2"/>
    </row>
    <row r="357" spans="13:17">
      <c r="M357" s="2"/>
      <c r="N357" s="2"/>
      <c r="O357" s="2"/>
      <c r="P357" s="2"/>
      <c r="Q357" s="2"/>
    </row>
    <row r="358" spans="13:17">
      <c r="M358" s="2"/>
      <c r="N358" s="2"/>
      <c r="O358" s="2"/>
      <c r="P358" s="2"/>
      <c r="Q358" s="2"/>
    </row>
    <row r="359" spans="13:17">
      <c r="M359" s="2"/>
      <c r="N359" s="2"/>
      <c r="O359" s="2"/>
      <c r="P359" s="2"/>
      <c r="Q359" s="2"/>
    </row>
    <row r="360" spans="13:17">
      <c r="M360" s="2"/>
      <c r="N360" s="2"/>
      <c r="O360" s="2"/>
      <c r="P360" s="2"/>
      <c r="Q360" s="2"/>
    </row>
    <row r="361" spans="13:17">
      <c r="M361" s="2"/>
      <c r="N361" s="2"/>
      <c r="O361" s="2"/>
      <c r="P361" s="2"/>
      <c r="Q361" s="2"/>
    </row>
    <row r="362" spans="13:17">
      <c r="M362" s="2"/>
      <c r="N362" s="2"/>
      <c r="O362" s="2"/>
      <c r="P362" s="2"/>
      <c r="Q362" s="2"/>
    </row>
    <row r="363" spans="13:17">
      <c r="M363" s="2"/>
      <c r="N363" s="2"/>
      <c r="O363" s="2"/>
      <c r="P363" s="2"/>
      <c r="Q363" s="2"/>
    </row>
    <row r="364" spans="13:17">
      <c r="M364" s="2"/>
      <c r="N364" s="2"/>
      <c r="O364" s="2"/>
      <c r="P364" s="2"/>
      <c r="Q364" s="2"/>
    </row>
    <row r="365" spans="13:17">
      <c r="M365" s="2"/>
      <c r="N365" s="2"/>
      <c r="O365" s="2"/>
      <c r="P365" s="2"/>
      <c r="Q365" s="2"/>
    </row>
    <row r="366" spans="13:17">
      <c r="M366" s="2"/>
      <c r="N366" s="2"/>
      <c r="O366" s="2"/>
      <c r="P366" s="2"/>
      <c r="Q366" s="2"/>
    </row>
    <row r="367" spans="13:17">
      <c r="M367" s="2"/>
      <c r="N367" s="2"/>
      <c r="O367" s="2"/>
      <c r="P367" s="2"/>
      <c r="Q367" s="2"/>
    </row>
    <row r="368" spans="13:17">
      <c r="M368" s="2"/>
      <c r="N368" s="2"/>
      <c r="O368" s="2"/>
      <c r="P368" s="2"/>
      <c r="Q368" s="2"/>
    </row>
    <row r="369" spans="13:17">
      <c r="M369" s="2"/>
      <c r="N369" s="2"/>
      <c r="O369" s="2"/>
      <c r="P369" s="2"/>
      <c r="Q369" s="2"/>
    </row>
    <row r="370" spans="13:17">
      <c r="M370" s="2"/>
      <c r="N370" s="2"/>
      <c r="O370" s="2"/>
      <c r="P370" s="2"/>
      <c r="Q370" s="2"/>
    </row>
    <row r="371" spans="13:17">
      <c r="M371" s="2"/>
      <c r="N371" s="2"/>
      <c r="O371" s="2"/>
      <c r="P371" s="2"/>
      <c r="Q371" s="2"/>
    </row>
    <row r="372" spans="13:17">
      <c r="M372" s="2"/>
      <c r="N372" s="2"/>
      <c r="O372" s="2"/>
      <c r="P372" s="2"/>
      <c r="Q372" s="2"/>
    </row>
    <row r="373" spans="13:17">
      <c r="M373" s="2"/>
      <c r="N373" s="2"/>
      <c r="O373" s="2"/>
      <c r="P373" s="2"/>
      <c r="Q373" s="2"/>
    </row>
    <row r="374" spans="13:17">
      <c r="M374" s="2"/>
      <c r="N374" s="2"/>
      <c r="O374" s="2"/>
      <c r="P374" s="2"/>
      <c r="Q374" s="2"/>
    </row>
    <row r="375" spans="13:17">
      <c r="M375" s="2"/>
      <c r="N375" s="2"/>
      <c r="O375" s="2"/>
      <c r="P375" s="2"/>
      <c r="Q375" s="2"/>
    </row>
    <row r="376" spans="13:17">
      <c r="M376" s="2"/>
      <c r="N376" s="2"/>
      <c r="O376" s="2"/>
      <c r="P376" s="2"/>
      <c r="Q376" s="2"/>
    </row>
    <row r="377" spans="13:17">
      <c r="M377" s="2"/>
      <c r="N377" s="2"/>
      <c r="O377" s="2"/>
      <c r="P377" s="2"/>
      <c r="Q377" s="2"/>
    </row>
    <row r="378" spans="13:17">
      <c r="M378" s="2"/>
      <c r="N378" s="2"/>
      <c r="O378" s="2"/>
      <c r="P378" s="2"/>
      <c r="Q378" s="2"/>
    </row>
    <row r="379" spans="13:17">
      <c r="M379" s="2"/>
      <c r="N379" s="2"/>
      <c r="O379" s="2"/>
      <c r="P379" s="2"/>
      <c r="Q379" s="2"/>
    </row>
    <row r="380" spans="13:17">
      <c r="M380" s="2"/>
      <c r="N380" s="2"/>
      <c r="O380" s="2"/>
      <c r="P380" s="2"/>
      <c r="Q380" s="2"/>
    </row>
    <row r="381" spans="13:17">
      <c r="M381" s="2"/>
      <c r="N381" s="2"/>
      <c r="O381" s="2"/>
      <c r="P381" s="2"/>
      <c r="Q381" s="2"/>
    </row>
    <row r="382" spans="13:17">
      <c r="M382" s="2"/>
      <c r="N382" s="2"/>
      <c r="O382" s="2"/>
      <c r="P382" s="2"/>
      <c r="Q382" s="2"/>
    </row>
    <row r="383" spans="13:17">
      <c r="P383" s="2"/>
      <c r="Q383" s="2"/>
    </row>
    <row r="384" spans="13:17">
      <c r="P384" s="2"/>
      <c r="Q384" s="2"/>
    </row>
    <row r="385" spans="16:17">
      <c r="P385" s="2"/>
      <c r="Q385" s="2"/>
    </row>
    <row r="386" spans="16:17">
      <c r="P386" s="2"/>
      <c r="Q386" s="2"/>
    </row>
    <row r="387" spans="16:17">
      <c r="P387" s="2"/>
      <c r="Q387" s="2"/>
    </row>
    <row r="388" spans="16:17">
      <c r="P388" s="2"/>
      <c r="Q388" s="2"/>
    </row>
    <row r="389" spans="16:17">
      <c r="P389" s="2"/>
      <c r="Q389" s="2"/>
    </row>
    <row r="390" spans="16:17">
      <c r="P390" s="2"/>
      <c r="Q390" s="2"/>
    </row>
    <row r="391" spans="16:17">
      <c r="P391" s="2"/>
      <c r="Q391" s="2"/>
    </row>
    <row r="392" spans="16:17">
      <c r="P392" s="2"/>
      <c r="Q392" s="2"/>
    </row>
    <row r="393" spans="16:17">
      <c r="P393" s="2"/>
      <c r="Q393" s="2"/>
    </row>
    <row r="394" spans="16:17">
      <c r="P394" s="2"/>
      <c r="Q394" s="2"/>
    </row>
  </sheetData>
  <sheetProtection algorithmName="SHA-512" hashValue="GwIQejsL+2P34E1b6wB+5P9rEUwReXzf0hMvRBPJ5JylXbQ0999+bdbDMjMRsU4LaeEm+P0yzan4tM4Rq4srpg==" saltValue="03KJ56hzQoAI6zUqDf6bsQ==" spinCount="100000" sheet="1" selectLockedCells="1"/>
  <protectedRanges>
    <protectedRange sqref="D12:H13" name="範囲2"/>
    <protectedRange sqref="D11:H11" name="範囲1"/>
    <protectedRange sqref="K20 D15 F15 D17:D18 F17:F18 H17:H18 D16:H16 D25:H25 F22:F24 D21:D24 H22:H24 K11:K12 K16 D19:H20" name="範囲3"/>
  </protectedRanges>
  <mergeCells count="27">
    <mergeCell ref="D62:H62"/>
    <mergeCell ref="D12:H12"/>
    <mergeCell ref="D16:H16"/>
    <mergeCell ref="A3:L3"/>
    <mergeCell ref="D53:G53"/>
    <mergeCell ref="D54:G54"/>
    <mergeCell ref="D55:G55"/>
    <mergeCell ref="D56:G56"/>
    <mergeCell ref="D10:H10"/>
    <mergeCell ref="D11:H11"/>
    <mergeCell ref="D52:G52"/>
    <mergeCell ref="A1:L1"/>
    <mergeCell ref="A77:H77"/>
    <mergeCell ref="A69:H69"/>
    <mergeCell ref="A71:H71"/>
    <mergeCell ref="A72:H72"/>
    <mergeCell ref="A73:H73"/>
    <mergeCell ref="A76:H76"/>
    <mergeCell ref="D51:G51"/>
    <mergeCell ref="D20:H20"/>
    <mergeCell ref="D19:H19"/>
    <mergeCell ref="A70:H70"/>
    <mergeCell ref="A75:H75"/>
    <mergeCell ref="A68:I68"/>
    <mergeCell ref="D64:H64"/>
    <mergeCell ref="D66:H66"/>
    <mergeCell ref="A2:I2"/>
  </mergeCells>
  <phoneticPr fontId="2"/>
  <conditionalFormatting sqref="A9:B9">
    <cfRule type="containsText" dxfId="24" priority="11" stopIfTrue="1" operator="containsText" text="リスト">
      <formula>NOT(ISERROR(SEARCH("リスト",A9)))</formula>
    </cfRule>
    <cfRule type="containsText" dxfId="23" priority="12" stopIfTrue="1" operator="containsText" text="※リストから選択して下さい">
      <formula>NOT(ISERROR(SEARCH("※リストから選択して下さい",A9)))</formula>
    </cfRule>
    <cfRule type="containsText" dxfId="22" priority="13" stopIfTrue="1" operator="containsText" text="【※入力】">
      <formula>NOT(ISERROR(SEARCH("【※入力】",A9)))</formula>
    </cfRule>
    <cfRule type="containsText" dxfId="21" priority="14" stopIfTrue="1" operator="containsText" text="【※選択】">
      <formula>NOT(ISERROR(SEARCH("【※選択】",A9)))</formula>
    </cfRule>
  </conditionalFormatting>
  <conditionalFormatting sqref="A14:B14">
    <cfRule type="containsText" dxfId="20" priority="15" stopIfTrue="1" operator="containsText" text="リスト">
      <formula>NOT(ISERROR(SEARCH("リスト",A14)))</formula>
    </cfRule>
    <cfRule type="containsText" dxfId="19" priority="16" stopIfTrue="1" operator="containsText" text="※リストから選択して下さい">
      <formula>NOT(ISERROR(SEARCH("※リストから選択して下さい",A14)))</formula>
    </cfRule>
    <cfRule type="containsText" dxfId="18" priority="17" stopIfTrue="1" operator="containsText" text="【※入力】">
      <formula>NOT(ISERROR(SEARCH("【※入力】",A14)))</formula>
    </cfRule>
    <cfRule type="containsText" dxfId="17" priority="18" stopIfTrue="1" operator="containsText" text="【※選択】">
      <formula>NOT(ISERROR(SEARCH("【※選択】",A14)))</formula>
    </cfRule>
  </conditionalFormatting>
  <conditionalFormatting sqref="C10 C21 C52 C55 C61:C66">
    <cfRule type="cellIs" dxfId="16" priority="8" operator="equal">
      <formula>"【※選択】"</formula>
    </cfRule>
  </conditionalFormatting>
  <conditionalFormatting sqref="C11:C12 C15:C20 C22:C24 C28:C30 C36 C41:C42 C53:C54 C56">
    <cfRule type="cellIs" dxfId="15" priority="7" operator="equal">
      <formula>"【※入力】"</formula>
    </cfRule>
  </conditionalFormatting>
  <conditionalFormatting sqref="J11:J12">
    <cfRule type="cellIs" dxfId="14" priority="4" operator="equal">
      <formula>"【※入力】"</formula>
    </cfRule>
  </conditionalFormatting>
  <conditionalFormatting sqref="J16">
    <cfRule type="cellIs" dxfId="13" priority="3" operator="equal">
      <formula>"【※入力】"</formula>
    </cfRule>
  </conditionalFormatting>
  <conditionalFormatting sqref="J20">
    <cfRule type="cellIs" dxfId="12" priority="2" operator="equal">
      <formula>"【※入力】"</formula>
    </cfRule>
  </conditionalFormatting>
  <dataValidations count="5">
    <dataValidation imeMode="hiragana" allowBlank="1" showInputMessage="1" showErrorMessage="1" sqref="D16 D11:D12 D20" xr:uid="{F08E6185-9812-4FEB-B22C-C844C53DB406}"/>
    <dataValidation imeMode="fullKatakana" allowBlank="1" showErrorMessage="1" prompt="オートコンプリート機能がオンになっている場合、カタカナに変換されないことがあります。_x000a_その場合は、フリガナの文字列の後ろに適当な文字を入力して、その文字を削除することで回避できます。" sqref="K16 K20 K11:K12" xr:uid="{76ABA0D0-DB46-4ED2-B6F5-8FF5DD3540A8}"/>
    <dataValidation imeMode="off" allowBlank="1" showInputMessage="1" showErrorMessage="1" sqref="D15 F15 F17:F18 H17:H18 F22:F24 H22:H24" xr:uid="{1F518D50-77A6-44E5-BCDE-E8E9F502CF74}"/>
    <dataValidation imeMode="disabled" allowBlank="1" showInputMessage="1" showErrorMessage="1" sqref="D17:D19 D22:D24" xr:uid="{FCFBBA95-9272-44F4-943E-9E967D881AA2}"/>
    <dataValidation type="whole" imeMode="disabled" operator="greaterThanOrEqual" allowBlank="1" showInputMessage="1" showErrorMessage="1" sqref="H52:H56 D36 D41:D42" xr:uid="{B03223D9-4958-4E49-8754-7279782583C3}">
      <formula1>0</formula1>
    </dataValidation>
  </dataValidations>
  <pageMargins left="0.7" right="0.7" top="0.75" bottom="0.75" header="0.3" footer="0.3"/>
  <pageSetup paperSize="9" scale="75" orientation="landscape" r:id="rId1"/>
  <rowBreaks count="1" manualBreakCount="1">
    <brk id="23" min="1" max="4" man="1"/>
  </rowBreaks>
  <colBreaks count="1" manualBreakCount="1">
    <brk id="12" max="1048575" man="1"/>
  </colBreaks>
  <ignoredErrors>
    <ignoredError sqref="C21 C17" formula="1"/>
  </ignoredErrors>
  <drawing r:id="rId2"/>
  <extLst>
    <ext xmlns:x14="http://schemas.microsoft.com/office/spreadsheetml/2009/9/main" uri="{CCE6A557-97BC-4b89-ADB6-D9C93CAAB3DF}">
      <x14:dataValidations xmlns:xm="http://schemas.microsoft.com/office/excel/2006/main" count="7">
        <x14:dataValidation type="whole" imeMode="disabled" allowBlank="1" showInputMessage="1" showErrorMessage="1" xr:uid="{F9848D24-1852-4D34-9257-D599E613DA50}">
          <x14:formula1>
            <xm:f>0</xm:f>
          </x14:formula1>
          <x14:formula2>
            <xm:f>【更新用】イベント基本情報!$E$7</xm:f>
          </x14:formula2>
          <xm:sqref>D30</xm:sqref>
        </x14:dataValidation>
        <x14:dataValidation type="list" imeMode="on" showInputMessage="1" showErrorMessage="1" xr:uid="{00000000-0002-0000-0400-000000000000}">
          <x14:formula1>
            <xm:f>【更新用】イベント基本情報!$B$20:$B$22</xm:f>
          </x14:formula1>
          <xm:sqref>D21</xm:sqref>
        </x14:dataValidation>
        <x14:dataValidation type="list" showInputMessage="1" showErrorMessage="1" xr:uid="{00000000-0002-0000-0400-000001000000}">
          <x14:formula1>
            <xm:f>【更新用】イベント基本情報!$B$54:$B$61</xm:f>
          </x14:formula1>
          <xm:sqref>D10</xm:sqref>
        </x14:dataValidation>
        <x14:dataValidation type="list" allowBlank="1" showInputMessage="1" showErrorMessage="1" xr:uid="{00000000-0002-0000-0400-000006000000}">
          <x14:formula1>
            <xm:f>【更新用】イベント基本情報!$M$12:$M$18</xm:f>
          </x14:formula1>
          <xm:sqref>D55:D56</xm:sqref>
        </x14:dataValidation>
        <x14:dataValidation type="list" allowBlank="1" showInputMessage="1" showErrorMessage="1" xr:uid="{6CF08958-FF65-4F1F-91C1-D86ECEA4AD4E}">
          <x14:formula1>
            <xm:f>【更新用】イベント基本情報!$I$12:$I$16</xm:f>
          </x14:formula1>
          <xm:sqref>D52:G54</xm:sqref>
        </x14:dataValidation>
        <x14:dataValidation type="list" showInputMessage="1" showErrorMessage="1" xr:uid="{27041A40-F650-45DF-82DD-6497066F1F92}">
          <x14:formula1>
            <xm:f>【更新用】イベント基本情報!$P$17:$P$21</xm:f>
          </x14:formula1>
          <xm:sqref>D64:H64</xm:sqref>
        </x14:dataValidation>
        <x14:dataValidation type="list" showInputMessage="1" showErrorMessage="1" xr:uid="{9ED7F5E7-D35C-4593-900E-3A2CD85564D2}">
          <x14:formula1>
            <xm:f>【更新用】イベント基本情報!$P$12:$P$14</xm:f>
          </x14:formula1>
          <xm:sqref>D62:H62 D66:H66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C7BD-0C4D-45B7-91B9-44273873269D}">
  <sheetPr>
    <tabColor rgb="FF00B050"/>
  </sheetPr>
  <dimension ref="A1:AN167"/>
  <sheetViews>
    <sheetView showGridLines="0" showRowColHeaders="0" showZeros="0" zoomScaleSheetLayoutView="100" workbookViewId="0">
      <selection activeCell="C24" sqref="C24"/>
    </sheetView>
  </sheetViews>
  <sheetFormatPr defaultColWidth="8.75" defaultRowHeight="13.5"/>
  <cols>
    <col min="1" max="1" width="20.125" customWidth="1"/>
    <col min="2" max="2" width="10.375" customWidth="1"/>
    <col min="3" max="3" width="45" customWidth="1"/>
    <col min="4" max="4" width="10" customWidth="1"/>
    <col min="5" max="5" width="12.5" customWidth="1"/>
    <col min="6" max="6" width="10" customWidth="1"/>
    <col min="7" max="7" width="12.5" customWidth="1"/>
    <col min="8" max="8" width="36" customWidth="1"/>
  </cols>
  <sheetData>
    <row r="1" spans="1:40" s="2" customFormat="1" ht="52.5" customHeight="1">
      <c r="A1" s="439" t="str">
        <f>【更新用】イベント基本情報!B3&amp;CHAR(10)&amp;CHAR(13)&amp;【更新用】イベント基本情報!B4</f>
        <v>第27回全九州カラーガード・パーカッションコンテスト
_x000D_【ソロ部門】</v>
      </c>
      <c r="B1" s="439"/>
      <c r="C1" s="439"/>
      <c r="D1" s="439"/>
      <c r="E1" s="439"/>
      <c r="F1" s="155"/>
      <c r="G1" s="155"/>
      <c r="H1" s="155"/>
      <c r="I1" s="1"/>
      <c r="J1" s="1"/>
    </row>
    <row r="2" spans="1:40" s="2" customFormat="1" ht="23.25" customHeight="1">
      <c r="A2" s="440" t="s">
        <v>442</v>
      </c>
      <c r="B2" s="440"/>
      <c r="C2" s="440"/>
      <c r="D2" s="440"/>
      <c r="E2" s="440"/>
      <c r="F2" s="155"/>
      <c r="G2" s="155"/>
      <c r="H2" s="155"/>
    </row>
    <row r="3" spans="1:40" s="5" customFormat="1" ht="21" customHeight="1">
      <c r="A3" s="156" t="s">
        <v>155</v>
      </c>
      <c r="B3" s="157"/>
      <c r="C3" s="163"/>
      <c r="D3" s="164"/>
      <c r="E3" s="165"/>
      <c r="F3" s="165"/>
      <c r="G3" s="165"/>
      <c r="H3" s="165"/>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1:40" s="5" customFormat="1" ht="21" customHeight="1">
      <c r="A4" s="158" t="s">
        <v>124</v>
      </c>
      <c r="B4" s="228" t="str">
        <f>IF(OR(LEFT('1.【参加申込入力シート】'!C9,1)="※",'1.【参加申込入力シート】'!C9=""),"【※選択】","【入力済】")</f>
        <v>【※選択】</v>
      </c>
      <c r="C4" s="154" t="str">
        <f>'1.【参加申込入力シート】'!$D$10</f>
        <v>※リストから選択して下さい</v>
      </c>
      <c r="D4" s="164" t="s">
        <v>310</v>
      </c>
      <c r="E4" s="165"/>
      <c r="F4" s="165"/>
      <c r="G4" s="165"/>
      <c r="H4" s="165"/>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s="5" customFormat="1" ht="21" customHeight="1">
      <c r="A5" s="158" t="s">
        <v>12</v>
      </c>
      <c r="B5" s="228" t="str">
        <f>IF('1.【参加申込入力シート】'!C10="","【※入力】","【入力済】")</f>
        <v>【入力済】</v>
      </c>
      <c r="C5" s="227">
        <f>'1.【参加申込入力シート】'!$D$11</f>
        <v>0</v>
      </c>
      <c r="D5" s="164" t="s">
        <v>310</v>
      </c>
      <c r="E5" s="166"/>
      <c r="F5" s="166"/>
      <c r="G5" s="166"/>
      <c r="H5" s="166"/>
    </row>
    <row r="6" spans="1:40" s="5" customFormat="1" ht="21" customHeight="1">
      <c r="A6" s="158" t="s">
        <v>13</v>
      </c>
      <c r="B6" s="228" t="str">
        <f>IF('1.【参加申込入力シート】'!C12="","【※入力】","【入力済】")</f>
        <v>【入力済】</v>
      </c>
      <c r="C6" s="227">
        <f>'1.【参加申込入力シート】'!$D$12</f>
        <v>0</v>
      </c>
      <c r="D6" s="164" t="s">
        <v>310</v>
      </c>
      <c r="E6" s="166"/>
      <c r="F6" s="166"/>
      <c r="G6" s="166"/>
      <c r="H6" s="166"/>
    </row>
    <row r="7" spans="1:40" s="5" customFormat="1" ht="21" hidden="1" customHeight="1">
      <c r="A7" s="159" t="s">
        <v>3</v>
      </c>
      <c r="B7" s="228" t="str">
        <f>IF(C7="","【※入力】","【入力済】")</f>
        <v>【※入力】</v>
      </c>
      <c r="C7" s="170"/>
      <c r="D7" s="164" t="s">
        <v>183</v>
      </c>
      <c r="E7" s="166"/>
      <c r="F7" s="166"/>
      <c r="G7" s="166"/>
      <c r="H7" s="166"/>
    </row>
    <row r="8" spans="1:40" s="5" customFormat="1" ht="21" hidden="1" customHeight="1">
      <c r="A8" s="159" t="s">
        <v>156</v>
      </c>
      <c r="B8" s="228" t="str">
        <f>IF(C8="","【※入力】","【入力済】")</f>
        <v>【※入力】</v>
      </c>
      <c r="C8" s="170"/>
      <c r="D8" s="164" t="s">
        <v>183</v>
      </c>
      <c r="E8" s="166"/>
      <c r="F8" s="166"/>
      <c r="G8" s="166"/>
      <c r="H8" s="166"/>
    </row>
    <row r="9" spans="1:40" s="5" customFormat="1" ht="21" hidden="1" customHeight="1">
      <c r="A9" s="160"/>
      <c r="B9" s="160"/>
      <c r="C9" s="166"/>
      <c r="D9" s="166"/>
      <c r="E9" s="166"/>
      <c r="F9" s="166"/>
      <c r="G9" s="166"/>
      <c r="H9" s="166"/>
    </row>
    <row r="10" spans="1:40" s="5" customFormat="1" ht="21" customHeight="1">
      <c r="A10" s="160"/>
      <c r="B10" s="160"/>
      <c r="C10" s="166"/>
      <c r="D10" s="166"/>
      <c r="E10" s="166"/>
      <c r="F10" s="166"/>
      <c r="G10" s="166"/>
      <c r="H10" s="166"/>
    </row>
    <row r="11" spans="1:40" s="5" customFormat="1" ht="21" customHeight="1">
      <c r="A11" s="159" t="s">
        <v>31</v>
      </c>
      <c r="B11" s="228" t="str">
        <f>IF(C11="","【※入力】","【入力済】")</f>
        <v>【※入力】</v>
      </c>
      <c r="C11" s="170"/>
      <c r="D11" s="164" t="s">
        <v>183</v>
      </c>
      <c r="E11" s="166"/>
      <c r="F11" s="166"/>
      <c r="G11" s="166"/>
      <c r="H11" s="166"/>
    </row>
    <row r="12" spans="1:40" s="5" customFormat="1" ht="21" customHeight="1">
      <c r="A12" s="160"/>
      <c r="B12" s="160"/>
      <c r="C12" s="166"/>
      <c r="D12" s="166"/>
      <c r="E12" s="166"/>
      <c r="F12" s="166"/>
      <c r="G12" s="166"/>
      <c r="H12" s="166"/>
    </row>
    <row r="13" spans="1:40" s="5" customFormat="1" ht="21" hidden="1" customHeight="1">
      <c r="A13" s="156" t="s">
        <v>158</v>
      </c>
      <c r="B13" s="157"/>
      <c r="C13" s="166"/>
      <c r="D13" s="164"/>
      <c r="E13" s="165"/>
      <c r="F13" s="165"/>
      <c r="G13" s="165"/>
      <c r="H13" s="165"/>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row>
    <row r="14" spans="1:40" s="5" customFormat="1" ht="21" hidden="1" customHeight="1">
      <c r="A14" s="161" t="s">
        <v>157</v>
      </c>
      <c r="B14" s="228" t="str">
        <f>IF(C14="","【※入力】","【入力済】")</f>
        <v>【※入力】</v>
      </c>
      <c r="C14" s="365"/>
      <c r="D14" s="164"/>
      <c r="E14" s="165"/>
      <c r="F14" s="165"/>
      <c r="G14" s="165"/>
      <c r="H14" s="165"/>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s="5" customFormat="1" ht="21" hidden="1" customHeight="1">
      <c r="A15" s="161" t="s">
        <v>441</v>
      </c>
      <c r="B15" s="228" t="str">
        <f>IF(C15="","【※入力】","【入力済】")</f>
        <v>【※入力】</v>
      </c>
      <c r="C15" s="365"/>
      <c r="D15" s="160"/>
      <c r="E15" s="167"/>
      <c r="F15" s="165"/>
      <c r="G15" s="165"/>
      <c r="H15" s="165"/>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row>
    <row r="16" spans="1:40" s="5" customFormat="1" ht="21" hidden="1" customHeight="1">
      <c r="A16" s="161"/>
      <c r="B16" s="157"/>
      <c r="C16" s="160"/>
      <c r="D16" s="160"/>
      <c r="E16" s="166"/>
      <c r="F16" s="165"/>
      <c r="G16" s="165"/>
      <c r="H16" s="165"/>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row>
    <row r="17" spans="1:13" s="5" customFormat="1" ht="17.25">
      <c r="A17" s="151" t="s">
        <v>440</v>
      </c>
      <c r="B17" s="162"/>
      <c r="C17" s="162"/>
      <c r="D17" s="167"/>
      <c r="E17" s="167"/>
      <c r="F17" s="166"/>
      <c r="G17" s="166"/>
      <c r="H17" s="166"/>
    </row>
    <row r="18" spans="1:13" s="5" customFormat="1" ht="42" customHeight="1">
      <c r="A18" s="444" t="s">
        <v>439</v>
      </c>
      <c r="B18" s="444"/>
      <c r="C18" s="444"/>
      <c r="D18" s="363"/>
      <c r="E18" s="363"/>
      <c r="F18" s="166"/>
      <c r="G18" s="166"/>
      <c r="H18" s="166"/>
    </row>
    <row r="19" spans="1:13" s="5" customFormat="1" ht="6" customHeight="1">
      <c r="A19" s="160"/>
      <c r="B19" s="160"/>
      <c r="C19" s="160"/>
      <c r="D19" s="363"/>
      <c r="E19" s="363"/>
      <c r="F19" s="166"/>
      <c r="G19" s="166"/>
      <c r="H19" s="166"/>
    </row>
    <row r="20" spans="1:13" s="5" customFormat="1" ht="17.25">
      <c r="A20" s="151" t="s">
        <v>500</v>
      </c>
      <c r="B20" s="162"/>
      <c r="C20" s="162"/>
      <c r="D20" s="167"/>
      <c r="E20" s="167"/>
      <c r="F20" s="166"/>
      <c r="G20" s="166"/>
      <c r="H20" s="166"/>
    </row>
    <row r="21" spans="1:13" s="5" customFormat="1" ht="42" customHeight="1">
      <c r="A21" s="444" t="s">
        <v>501</v>
      </c>
      <c r="B21" s="444"/>
      <c r="C21" s="444"/>
      <c r="D21" s="363"/>
      <c r="E21" s="363"/>
      <c r="F21" s="166"/>
      <c r="G21" s="166"/>
      <c r="H21" s="166"/>
    </row>
    <row r="22" spans="1:13" s="5" customFormat="1" ht="21" customHeight="1">
      <c r="A22" s="364" t="s">
        <v>438</v>
      </c>
      <c r="B22" s="160"/>
      <c r="C22" s="160"/>
      <c r="D22" s="363"/>
      <c r="E22" s="363"/>
      <c r="F22" s="166"/>
      <c r="G22" s="166"/>
      <c r="H22" s="166"/>
    </row>
    <row r="23" spans="1:13" s="5" customFormat="1" ht="21" customHeight="1" thickBot="1">
      <c r="A23" s="312" t="s">
        <v>437</v>
      </c>
      <c r="B23" s="312"/>
      <c r="C23" s="312"/>
      <c r="D23" s="168"/>
      <c r="E23" s="168"/>
      <c r="F23" s="166"/>
      <c r="G23" s="166"/>
      <c r="H23" s="166"/>
    </row>
    <row r="24" spans="1:13" s="5" customFormat="1" ht="21" customHeight="1">
      <c r="A24" s="362" t="s">
        <v>427</v>
      </c>
      <c r="B24" s="352"/>
      <c r="C24" s="343"/>
      <c r="D24" s="361" t="s">
        <v>92</v>
      </c>
      <c r="E24" s="341"/>
      <c r="F24" s="166"/>
      <c r="G24" s="166"/>
      <c r="H24" s="166"/>
    </row>
    <row r="25" spans="1:13" s="5" customFormat="1" ht="21" customHeight="1" thickBot="1">
      <c r="A25" s="360" t="s">
        <v>426</v>
      </c>
      <c r="B25" s="359"/>
      <c r="C25" s="338"/>
      <c r="D25" s="358" t="s">
        <v>0</v>
      </c>
      <c r="E25" s="336"/>
      <c r="F25" s="166"/>
      <c r="G25" s="166"/>
      <c r="H25" s="166"/>
    </row>
    <row r="26" spans="1:13" s="5" customFormat="1" ht="21" customHeight="1" thickBot="1">
      <c r="A26" s="357" t="s">
        <v>424</v>
      </c>
      <c r="B26" s="356"/>
      <c r="C26" s="333"/>
      <c r="D26" s="355" t="s">
        <v>450</v>
      </c>
      <c r="E26" s="331"/>
      <c r="F26" s="354" t="s">
        <v>77</v>
      </c>
      <c r="G26" s="329"/>
      <c r="H26" s="166" t="s">
        <v>306</v>
      </c>
    </row>
    <row r="27" spans="1:13" s="13" customFormat="1" ht="21" customHeight="1">
      <c r="A27" s="353" t="s">
        <v>423</v>
      </c>
      <c r="B27" s="352"/>
      <c r="C27" s="351" t="s">
        <v>422</v>
      </c>
      <c r="D27" s="445" t="s">
        <v>421</v>
      </c>
      <c r="E27" s="445"/>
      <c r="F27" s="445"/>
      <c r="G27" s="446"/>
      <c r="H27" s="166"/>
    </row>
    <row r="28" spans="1:13" s="5" customFormat="1" ht="21" customHeight="1">
      <c r="A28" s="350"/>
      <c r="B28" s="349" t="s">
        <v>420</v>
      </c>
      <c r="C28" s="242"/>
      <c r="D28" s="447"/>
      <c r="E28" s="447"/>
      <c r="F28" s="447"/>
      <c r="G28" s="448"/>
      <c r="H28" s="166"/>
      <c r="J28" s="13"/>
      <c r="K28" s="13"/>
      <c r="L28" s="13"/>
      <c r="M28" s="13"/>
    </row>
    <row r="29" spans="1:13" s="5" customFormat="1" ht="21" customHeight="1">
      <c r="A29" s="99"/>
      <c r="B29" s="97" t="s">
        <v>419</v>
      </c>
      <c r="C29" s="242"/>
      <c r="D29" s="447"/>
      <c r="E29" s="447"/>
      <c r="F29" s="447"/>
      <c r="G29" s="448"/>
      <c r="H29" s="167"/>
      <c r="J29" s="13"/>
      <c r="K29" s="13"/>
      <c r="L29" s="13"/>
      <c r="M29" s="13"/>
    </row>
    <row r="30" spans="1:13" s="5" customFormat="1" ht="21" customHeight="1">
      <c r="A30" s="100"/>
      <c r="B30" s="97" t="s">
        <v>418</v>
      </c>
      <c r="C30" s="322"/>
      <c r="D30" s="447"/>
      <c r="E30" s="447"/>
      <c r="F30" s="447"/>
      <c r="G30" s="448"/>
      <c r="H30" s="166"/>
      <c r="J30" s="13"/>
      <c r="K30" s="13"/>
      <c r="L30" s="13"/>
      <c r="M30" s="13"/>
    </row>
    <row r="31" spans="1:13" s="5" customFormat="1" ht="21" customHeight="1" thickBot="1">
      <c r="A31" s="348"/>
      <c r="B31" s="347" t="s">
        <v>417</v>
      </c>
      <c r="C31" s="321"/>
      <c r="D31" s="449"/>
      <c r="E31" s="449"/>
      <c r="F31" s="449"/>
      <c r="G31" s="450"/>
      <c r="H31" s="166" t="s">
        <v>416</v>
      </c>
    </row>
    <row r="32" spans="1:13" s="5" customFormat="1" ht="21" customHeight="1" thickBot="1">
      <c r="A32" s="346" t="s">
        <v>415</v>
      </c>
      <c r="B32" s="345" t="s">
        <v>414</v>
      </c>
      <c r="C32" s="318"/>
      <c r="D32" s="316" t="s">
        <v>413</v>
      </c>
      <c r="E32" s="317"/>
      <c r="F32" s="316" t="s">
        <v>412</v>
      </c>
      <c r="G32" s="315"/>
      <c r="H32" s="166"/>
    </row>
    <row r="33" spans="1:13" s="5" customFormat="1" ht="21" customHeight="1" thickBot="1">
      <c r="A33" s="312" t="s">
        <v>436</v>
      </c>
      <c r="B33" s="312"/>
      <c r="C33" s="312"/>
      <c r="D33" s="168"/>
      <c r="E33" s="168"/>
      <c r="F33" s="166"/>
      <c r="G33" s="166"/>
      <c r="H33" s="166"/>
    </row>
    <row r="34" spans="1:13" s="5" customFormat="1" ht="21" customHeight="1">
      <c r="A34" s="344" t="s">
        <v>427</v>
      </c>
      <c r="B34" s="327"/>
      <c r="C34" s="343"/>
      <c r="D34" s="342" t="s">
        <v>92</v>
      </c>
      <c r="E34" s="341"/>
      <c r="F34" s="166"/>
      <c r="G34" s="166"/>
      <c r="H34" s="166"/>
    </row>
    <row r="35" spans="1:13" s="5" customFormat="1" ht="21" customHeight="1" thickBot="1">
      <c r="A35" s="340" t="s">
        <v>426</v>
      </c>
      <c r="B35" s="339"/>
      <c r="C35" s="338"/>
      <c r="D35" s="337" t="s">
        <v>0</v>
      </c>
      <c r="E35" s="336"/>
      <c r="F35" s="166"/>
      <c r="G35" s="166"/>
      <c r="H35" s="166"/>
    </row>
    <row r="36" spans="1:13" s="5" customFormat="1" ht="21" customHeight="1" thickBot="1">
      <c r="A36" s="335" t="s">
        <v>424</v>
      </c>
      <c r="B36" s="334"/>
      <c r="C36" s="333"/>
      <c r="D36" s="332" t="s">
        <v>450</v>
      </c>
      <c r="E36" s="331"/>
      <c r="F36" s="330" t="s">
        <v>77</v>
      </c>
      <c r="G36" s="329"/>
      <c r="H36" s="166" t="s">
        <v>306</v>
      </c>
    </row>
    <row r="37" spans="1:13" s="13" customFormat="1" ht="21" customHeight="1">
      <c r="A37" s="328" t="s">
        <v>423</v>
      </c>
      <c r="B37" s="327"/>
      <c r="C37" s="326" t="s">
        <v>422</v>
      </c>
      <c r="D37" s="453" t="s">
        <v>421</v>
      </c>
      <c r="E37" s="453"/>
      <c r="F37" s="453"/>
      <c r="G37" s="454"/>
      <c r="H37" s="166"/>
    </row>
    <row r="38" spans="1:13" s="5" customFormat="1" ht="21" customHeight="1">
      <c r="A38" s="325"/>
      <c r="B38" s="324" t="s">
        <v>420</v>
      </c>
      <c r="C38" s="242"/>
      <c r="D38" s="447"/>
      <c r="E38" s="447"/>
      <c r="F38" s="447"/>
      <c r="G38" s="448"/>
      <c r="H38" s="166"/>
      <c r="J38" s="13"/>
      <c r="K38" s="13"/>
      <c r="L38" s="13"/>
      <c r="M38" s="13"/>
    </row>
    <row r="39" spans="1:13" s="5" customFormat="1" ht="21" customHeight="1">
      <c r="A39" s="323"/>
      <c r="B39" s="98" t="s">
        <v>419</v>
      </c>
      <c r="C39" s="242"/>
      <c r="D39" s="447"/>
      <c r="E39" s="447"/>
      <c r="F39" s="447"/>
      <c r="G39" s="448"/>
      <c r="H39" s="167"/>
      <c r="J39" s="13"/>
      <c r="K39" s="13"/>
      <c r="L39" s="13"/>
      <c r="M39" s="13"/>
    </row>
    <row r="40" spans="1:13" s="5" customFormat="1" ht="21" customHeight="1">
      <c r="A40" s="101"/>
      <c r="B40" s="98" t="s">
        <v>418</v>
      </c>
      <c r="C40" s="322"/>
      <c r="D40" s="447"/>
      <c r="E40" s="447"/>
      <c r="F40" s="447"/>
      <c r="G40" s="448"/>
      <c r="H40" s="166"/>
      <c r="J40" s="13"/>
      <c r="K40" s="13"/>
      <c r="L40" s="13"/>
      <c r="M40" s="13"/>
    </row>
    <row r="41" spans="1:13" s="5" customFormat="1" ht="21" customHeight="1" thickBot="1">
      <c r="A41" s="128"/>
      <c r="B41" s="129" t="s">
        <v>417</v>
      </c>
      <c r="C41" s="321"/>
      <c r="D41" s="449"/>
      <c r="E41" s="449"/>
      <c r="F41" s="449"/>
      <c r="G41" s="450"/>
      <c r="H41" s="166" t="s">
        <v>416</v>
      </c>
    </row>
    <row r="42" spans="1:13" s="5" customFormat="1" ht="21" customHeight="1" thickBot="1">
      <c r="A42" s="320" t="s">
        <v>415</v>
      </c>
      <c r="B42" s="319" t="s">
        <v>414</v>
      </c>
      <c r="C42" s="318"/>
      <c r="D42" s="316" t="s">
        <v>413</v>
      </c>
      <c r="E42" s="317"/>
      <c r="F42" s="316" t="s">
        <v>412</v>
      </c>
      <c r="G42" s="315"/>
      <c r="H42" s="166"/>
    </row>
    <row r="43" spans="1:13" s="5" customFormat="1" ht="21" customHeight="1" thickBot="1">
      <c r="A43" s="312" t="s">
        <v>435</v>
      </c>
      <c r="B43" s="312"/>
      <c r="C43" s="312"/>
      <c r="D43" s="168"/>
      <c r="E43" s="168"/>
      <c r="F43" s="166"/>
      <c r="G43" s="166"/>
      <c r="H43" s="166"/>
    </row>
    <row r="44" spans="1:13" s="5" customFormat="1" ht="21" customHeight="1">
      <c r="A44" s="362" t="s">
        <v>427</v>
      </c>
      <c r="B44" s="352"/>
      <c r="C44" s="343"/>
      <c r="D44" s="361" t="s">
        <v>92</v>
      </c>
      <c r="E44" s="341"/>
      <c r="F44" s="166"/>
      <c r="G44" s="166"/>
      <c r="H44" s="166"/>
    </row>
    <row r="45" spans="1:13" s="5" customFormat="1" ht="21" customHeight="1" thickBot="1">
      <c r="A45" s="360" t="s">
        <v>426</v>
      </c>
      <c r="B45" s="359"/>
      <c r="C45" s="338"/>
      <c r="D45" s="358" t="s">
        <v>0</v>
      </c>
      <c r="E45" s="336"/>
      <c r="F45" s="166"/>
      <c r="G45" s="166"/>
      <c r="H45" s="166"/>
    </row>
    <row r="46" spans="1:13" s="5" customFormat="1" ht="21" customHeight="1" thickBot="1">
      <c r="A46" s="357" t="s">
        <v>424</v>
      </c>
      <c r="B46" s="356"/>
      <c r="C46" s="333"/>
      <c r="D46" s="355" t="s">
        <v>450</v>
      </c>
      <c r="E46" s="331"/>
      <c r="F46" s="354" t="s">
        <v>77</v>
      </c>
      <c r="G46" s="329"/>
      <c r="H46" s="166" t="s">
        <v>306</v>
      </c>
    </row>
    <row r="47" spans="1:13" s="13" customFormat="1" ht="21" customHeight="1">
      <c r="A47" s="353" t="s">
        <v>423</v>
      </c>
      <c r="B47" s="352"/>
      <c r="C47" s="351" t="s">
        <v>422</v>
      </c>
      <c r="D47" s="445" t="s">
        <v>421</v>
      </c>
      <c r="E47" s="445"/>
      <c r="F47" s="445"/>
      <c r="G47" s="446"/>
      <c r="H47" s="166"/>
    </row>
    <row r="48" spans="1:13" s="5" customFormat="1" ht="21" customHeight="1">
      <c r="A48" s="350"/>
      <c r="B48" s="349" t="s">
        <v>420</v>
      </c>
      <c r="C48" s="242"/>
      <c r="D48" s="447"/>
      <c r="E48" s="447"/>
      <c r="F48" s="447"/>
      <c r="G48" s="448"/>
      <c r="H48" s="166"/>
      <c r="J48" s="13"/>
      <c r="K48" s="13"/>
      <c r="L48" s="13"/>
      <c r="M48" s="13"/>
    </row>
    <row r="49" spans="1:13" s="5" customFormat="1" ht="21" customHeight="1">
      <c r="A49" s="99"/>
      <c r="B49" s="97" t="s">
        <v>419</v>
      </c>
      <c r="C49" s="242"/>
      <c r="D49" s="447"/>
      <c r="E49" s="447"/>
      <c r="F49" s="447"/>
      <c r="G49" s="448"/>
      <c r="H49" s="167"/>
      <c r="J49" s="13"/>
      <c r="K49" s="13"/>
      <c r="L49" s="13"/>
      <c r="M49" s="13"/>
    </row>
    <row r="50" spans="1:13" s="5" customFormat="1" ht="21" customHeight="1">
      <c r="A50" s="100"/>
      <c r="B50" s="97" t="s">
        <v>418</v>
      </c>
      <c r="C50" s="322"/>
      <c r="D50" s="447"/>
      <c r="E50" s="447"/>
      <c r="F50" s="447"/>
      <c r="G50" s="448"/>
      <c r="H50" s="166"/>
      <c r="J50" s="13"/>
      <c r="K50" s="13"/>
      <c r="L50" s="13"/>
      <c r="M50" s="13"/>
    </row>
    <row r="51" spans="1:13" s="5" customFormat="1" ht="21" customHeight="1" thickBot="1">
      <c r="A51" s="348"/>
      <c r="B51" s="347" t="s">
        <v>417</v>
      </c>
      <c r="C51" s="321"/>
      <c r="D51" s="449"/>
      <c r="E51" s="449"/>
      <c r="F51" s="449"/>
      <c r="G51" s="450"/>
      <c r="H51" s="166" t="s">
        <v>416</v>
      </c>
    </row>
    <row r="52" spans="1:13" s="5" customFormat="1" ht="21" customHeight="1" thickBot="1">
      <c r="A52" s="346" t="s">
        <v>415</v>
      </c>
      <c r="B52" s="345" t="s">
        <v>414</v>
      </c>
      <c r="C52" s="318"/>
      <c r="D52" s="316" t="s">
        <v>413</v>
      </c>
      <c r="E52" s="317"/>
      <c r="F52" s="316" t="s">
        <v>412</v>
      </c>
      <c r="G52" s="315"/>
      <c r="H52" s="166"/>
    </row>
    <row r="53" spans="1:13" s="5" customFormat="1" ht="21" customHeight="1" thickBot="1">
      <c r="A53" s="312" t="s">
        <v>434</v>
      </c>
      <c r="B53" s="312"/>
      <c r="C53" s="312"/>
      <c r="D53" s="168"/>
      <c r="E53" s="168"/>
      <c r="F53" s="166"/>
      <c r="G53" s="166"/>
      <c r="H53" s="166"/>
    </row>
    <row r="54" spans="1:13" s="5" customFormat="1" ht="21" customHeight="1">
      <c r="A54" s="344" t="s">
        <v>427</v>
      </c>
      <c r="B54" s="327"/>
      <c r="C54" s="343"/>
      <c r="D54" s="342" t="s">
        <v>92</v>
      </c>
      <c r="E54" s="341"/>
      <c r="F54" s="166"/>
      <c r="G54" s="166"/>
      <c r="H54" s="166"/>
    </row>
    <row r="55" spans="1:13" s="5" customFormat="1" ht="21" customHeight="1" thickBot="1">
      <c r="A55" s="340" t="s">
        <v>426</v>
      </c>
      <c r="B55" s="339"/>
      <c r="C55" s="338"/>
      <c r="D55" s="337" t="s">
        <v>0</v>
      </c>
      <c r="E55" s="336"/>
      <c r="F55" s="166"/>
      <c r="G55" s="166"/>
      <c r="H55" s="166"/>
    </row>
    <row r="56" spans="1:13" s="5" customFormat="1" ht="21" customHeight="1" thickBot="1">
      <c r="A56" s="335" t="s">
        <v>424</v>
      </c>
      <c r="B56" s="334"/>
      <c r="C56" s="333"/>
      <c r="D56" s="332" t="s">
        <v>450</v>
      </c>
      <c r="E56" s="331"/>
      <c r="F56" s="330" t="s">
        <v>77</v>
      </c>
      <c r="G56" s="329"/>
      <c r="H56" s="166" t="s">
        <v>306</v>
      </c>
    </row>
    <row r="57" spans="1:13" s="13" customFormat="1" ht="21" customHeight="1">
      <c r="A57" s="328" t="s">
        <v>423</v>
      </c>
      <c r="B57" s="327"/>
      <c r="C57" s="326" t="s">
        <v>422</v>
      </c>
      <c r="D57" s="453" t="s">
        <v>421</v>
      </c>
      <c r="E57" s="453"/>
      <c r="F57" s="453"/>
      <c r="G57" s="454"/>
      <c r="H57" s="166"/>
    </row>
    <row r="58" spans="1:13" s="5" customFormat="1" ht="21" customHeight="1">
      <c r="A58" s="325"/>
      <c r="B58" s="324" t="s">
        <v>420</v>
      </c>
      <c r="C58" s="242"/>
      <c r="D58" s="447"/>
      <c r="E58" s="447"/>
      <c r="F58" s="447"/>
      <c r="G58" s="448"/>
      <c r="H58" s="166"/>
      <c r="J58" s="13"/>
      <c r="K58" s="13"/>
      <c r="L58" s="13"/>
      <c r="M58" s="13"/>
    </row>
    <row r="59" spans="1:13" s="5" customFormat="1" ht="21" customHeight="1">
      <c r="A59" s="323"/>
      <c r="B59" s="98" t="s">
        <v>419</v>
      </c>
      <c r="C59" s="242"/>
      <c r="D59" s="447"/>
      <c r="E59" s="447"/>
      <c r="F59" s="447"/>
      <c r="G59" s="448"/>
      <c r="H59" s="167"/>
      <c r="J59" s="13"/>
      <c r="K59" s="13"/>
      <c r="L59" s="13"/>
      <c r="M59" s="13"/>
    </row>
    <row r="60" spans="1:13" s="5" customFormat="1" ht="21" customHeight="1">
      <c r="A60" s="101"/>
      <c r="B60" s="98" t="s">
        <v>418</v>
      </c>
      <c r="C60" s="322"/>
      <c r="D60" s="447"/>
      <c r="E60" s="447"/>
      <c r="F60" s="447"/>
      <c r="G60" s="448"/>
      <c r="H60" s="166"/>
      <c r="J60" s="13"/>
      <c r="K60" s="13"/>
      <c r="L60" s="13"/>
      <c r="M60" s="13"/>
    </row>
    <row r="61" spans="1:13" s="5" customFormat="1" ht="21" customHeight="1" thickBot="1">
      <c r="A61" s="128"/>
      <c r="B61" s="129" t="s">
        <v>417</v>
      </c>
      <c r="C61" s="321"/>
      <c r="D61" s="449"/>
      <c r="E61" s="449"/>
      <c r="F61" s="449"/>
      <c r="G61" s="450"/>
      <c r="H61" s="166" t="s">
        <v>416</v>
      </c>
    </row>
    <row r="62" spans="1:13" s="5" customFormat="1" ht="21" customHeight="1" thickBot="1">
      <c r="A62" s="320" t="s">
        <v>415</v>
      </c>
      <c r="B62" s="319" t="s">
        <v>414</v>
      </c>
      <c r="C62" s="318"/>
      <c r="D62" s="316" t="s">
        <v>413</v>
      </c>
      <c r="E62" s="317"/>
      <c r="F62" s="316" t="s">
        <v>412</v>
      </c>
      <c r="G62" s="315"/>
      <c r="H62" s="166"/>
    </row>
    <row r="63" spans="1:13" s="5" customFormat="1" ht="21" customHeight="1" thickBot="1">
      <c r="A63" s="312" t="s">
        <v>433</v>
      </c>
      <c r="B63" s="312"/>
      <c r="C63" s="312"/>
      <c r="D63" s="168"/>
      <c r="E63" s="168"/>
      <c r="F63" s="166"/>
      <c r="G63" s="166"/>
      <c r="H63" s="166"/>
    </row>
    <row r="64" spans="1:13" s="5" customFormat="1" ht="21" customHeight="1">
      <c r="A64" s="362" t="s">
        <v>427</v>
      </c>
      <c r="B64" s="352"/>
      <c r="C64" s="343"/>
      <c r="D64" s="361" t="s">
        <v>92</v>
      </c>
      <c r="E64" s="341"/>
      <c r="F64" s="166"/>
      <c r="G64" s="166"/>
      <c r="H64" s="166"/>
    </row>
    <row r="65" spans="1:13" s="5" customFormat="1" ht="21" customHeight="1" thickBot="1">
      <c r="A65" s="360" t="s">
        <v>426</v>
      </c>
      <c r="B65" s="359"/>
      <c r="C65" s="338"/>
      <c r="D65" s="358" t="s">
        <v>0</v>
      </c>
      <c r="E65" s="336"/>
      <c r="F65" s="166"/>
      <c r="G65" s="166"/>
      <c r="H65" s="166"/>
    </row>
    <row r="66" spans="1:13" s="5" customFormat="1" ht="21" customHeight="1" thickBot="1">
      <c r="A66" s="357" t="s">
        <v>424</v>
      </c>
      <c r="B66" s="356"/>
      <c r="C66" s="333"/>
      <c r="D66" s="355" t="s">
        <v>450</v>
      </c>
      <c r="E66" s="331"/>
      <c r="F66" s="354" t="s">
        <v>77</v>
      </c>
      <c r="G66" s="329"/>
      <c r="H66" s="166" t="s">
        <v>306</v>
      </c>
    </row>
    <row r="67" spans="1:13" s="13" customFormat="1" ht="21" customHeight="1">
      <c r="A67" s="353" t="s">
        <v>423</v>
      </c>
      <c r="B67" s="352"/>
      <c r="C67" s="351" t="s">
        <v>422</v>
      </c>
      <c r="D67" s="445" t="s">
        <v>421</v>
      </c>
      <c r="E67" s="445"/>
      <c r="F67" s="445"/>
      <c r="G67" s="446"/>
      <c r="H67" s="166"/>
    </row>
    <row r="68" spans="1:13" s="5" customFormat="1" ht="21" customHeight="1">
      <c r="A68" s="350"/>
      <c r="B68" s="349" t="s">
        <v>420</v>
      </c>
      <c r="C68" s="242"/>
      <c r="D68" s="447"/>
      <c r="E68" s="447"/>
      <c r="F68" s="447"/>
      <c r="G68" s="448"/>
      <c r="H68" s="166"/>
      <c r="J68" s="13"/>
      <c r="K68" s="13"/>
      <c r="L68" s="13"/>
      <c r="M68" s="13"/>
    </row>
    <row r="69" spans="1:13" s="5" customFormat="1" ht="21" customHeight="1">
      <c r="A69" s="99"/>
      <c r="B69" s="97" t="s">
        <v>419</v>
      </c>
      <c r="C69" s="242"/>
      <c r="D69" s="447"/>
      <c r="E69" s="447"/>
      <c r="F69" s="447"/>
      <c r="G69" s="448"/>
      <c r="H69" s="167"/>
      <c r="J69" s="13"/>
      <c r="K69" s="13"/>
      <c r="L69" s="13"/>
      <c r="M69" s="13"/>
    </row>
    <row r="70" spans="1:13" s="5" customFormat="1" ht="21" customHeight="1">
      <c r="A70" s="100"/>
      <c r="B70" s="97" t="s">
        <v>418</v>
      </c>
      <c r="C70" s="322"/>
      <c r="D70" s="447"/>
      <c r="E70" s="447"/>
      <c r="F70" s="447"/>
      <c r="G70" s="448"/>
      <c r="H70" s="166"/>
      <c r="J70" s="13"/>
      <c r="K70" s="13"/>
      <c r="L70" s="13"/>
      <c r="M70" s="13"/>
    </row>
    <row r="71" spans="1:13" s="5" customFormat="1" ht="21" customHeight="1" thickBot="1">
      <c r="A71" s="348"/>
      <c r="B71" s="347" t="s">
        <v>417</v>
      </c>
      <c r="C71" s="321"/>
      <c r="D71" s="449"/>
      <c r="E71" s="449"/>
      <c r="F71" s="449"/>
      <c r="G71" s="450"/>
      <c r="H71" s="166" t="s">
        <v>416</v>
      </c>
    </row>
    <row r="72" spans="1:13" s="5" customFormat="1" ht="21" customHeight="1" thickBot="1">
      <c r="A72" s="346" t="s">
        <v>415</v>
      </c>
      <c r="B72" s="345" t="s">
        <v>414</v>
      </c>
      <c r="C72" s="318"/>
      <c r="D72" s="316" t="s">
        <v>413</v>
      </c>
      <c r="E72" s="317"/>
      <c r="F72" s="316" t="s">
        <v>412</v>
      </c>
      <c r="G72" s="315"/>
      <c r="H72" s="166"/>
    </row>
    <row r="73" spans="1:13" s="5" customFormat="1" ht="21" customHeight="1" thickBot="1">
      <c r="A73" s="312" t="s">
        <v>432</v>
      </c>
      <c r="B73" s="312"/>
      <c r="C73" s="312"/>
      <c r="D73" s="168"/>
      <c r="E73" s="168"/>
      <c r="F73" s="166"/>
      <c r="G73" s="166"/>
      <c r="H73" s="166"/>
    </row>
    <row r="74" spans="1:13" s="5" customFormat="1" ht="21" customHeight="1">
      <c r="A74" s="344" t="s">
        <v>427</v>
      </c>
      <c r="B74" s="327"/>
      <c r="C74" s="343"/>
      <c r="D74" s="342" t="s">
        <v>92</v>
      </c>
      <c r="E74" s="341"/>
      <c r="F74" s="166"/>
      <c r="G74" s="166"/>
      <c r="H74" s="166"/>
    </row>
    <row r="75" spans="1:13" s="5" customFormat="1" ht="21" customHeight="1" thickBot="1">
      <c r="A75" s="340" t="s">
        <v>426</v>
      </c>
      <c r="B75" s="339"/>
      <c r="C75" s="338"/>
      <c r="D75" s="337" t="s">
        <v>0</v>
      </c>
      <c r="E75" s="336"/>
      <c r="F75" s="166"/>
      <c r="G75" s="166"/>
      <c r="H75" s="166"/>
    </row>
    <row r="76" spans="1:13" s="5" customFormat="1" ht="21" customHeight="1" thickBot="1">
      <c r="A76" s="335" t="s">
        <v>424</v>
      </c>
      <c r="B76" s="334"/>
      <c r="C76" s="333"/>
      <c r="D76" s="332" t="s">
        <v>450</v>
      </c>
      <c r="E76" s="331"/>
      <c r="F76" s="330" t="s">
        <v>77</v>
      </c>
      <c r="G76" s="329"/>
      <c r="H76" s="166" t="s">
        <v>306</v>
      </c>
    </row>
    <row r="77" spans="1:13" s="13" customFormat="1" ht="21" customHeight="1">
      <c r="A77" s="328" t="s">
        <v>423</v>
      </c>
      <c r="B77" s="327"/>
      <c r="C77" s="326" t="s">
        <v>422</v>
      </c>
      <c r="D77" s="453" t="s">
        <v>421</v>
      </c>
      <c r="E77" s="453"/>
      <c r="F77" s="453"/>
      <c r="G77" s="454"/>
      <c r="H77" s="166"/>
    </row>
    <row r="78" spans="1:13" s="5" customFormat="1" ht="21" customHeight="1">
      <c r="A78" s="325"/>
      <c r="B78" s="324" t="s">
        <v>420</v>
      </c>
      <c r="C78" s="242"/>
      <c r="D78" s="447"/>
      <c r="E78" s="447"/>
      <c r="F78" s="447"/>
      <c r="G78" s="448"/>
      <c r="H78" s="166"/>
      <c r="J78" s="13"/>
      <c r="K78" s="13"/>
      <c r="L78" s="13"/>
      <c r="M78" s="13"/>
    </row>
    <row r="79" spans="1:13" s="5" customFormat="1" ht="21" customHeight="1">
      <c r="A79" s="323"/>
      <c r="B79" s="98" t="s">
        <v>419</v>
      </c>
      <c r="C79" s="242"/>
      <c r="D79" s="447"/>
      <c r="E79" s="447"/>
      <c r="F79" s="447"/>
      <c r="G79" s="448"/>
      <c r="H79" s="167"/>
      <c r="J79" s="13"/>
      <c r="K79" s="13"/>
      <c r="L79" s="13"/>
      <c r="M79" s="13"/>
    </row>
    <row r="80" spans="1:13" s="5" customFormat="1" ht="21" customHeight="1">
      <c r="A80" s="101"/>
      <c r="B80" s="98" t="s">
        <v>418</v>
      </c>
      <c r="C80" s="322"/>
      <c r="D80" s="447"/>
      <c r="E80" s="447"/>
      <c r="F80" s="447"/>
      <c r="G80" s="448"/>
      <c r="H80" s="166"/>
      <c r="J80" s="13"/>
      <c r="K80" s="13"/>
      <c r="L80" s="13"/>
      <c r="M80" s="13"/>
    </row>
    <row r="81" spans="1:13" s="5" customFormat="1" ht="21" customHeight="1" thickBot="1">
      <c r="A81" s="128"/>
      <c r="B81" s="129" t="s">
        <v>417</v>
      </c>
      <c r="C81" s="321"/>
      <c r="D81" s="449"/>
      <c r="E81" s="449"/>
      <c r="F81" s="449"/>
      <c r="G81" s="450"/>
      <c r="H81" s="166" t="s">
        <v>416</v>
      </c>
    </row>
    <row r="82" spans="1:13" s="5" customFormat="1" ht="21" customHeight="1" thickBot="1">
      <c r="A82" s="320" t="s">
        <v>415</v>
      </c>
      <c r="B82" s="319" t="s">
        <v>414</v>
      </c>
      <c r="C82" s="318"/>
      <c r="D82" s="316" t="s">
        <v>413</v>
      </c>
      <c r="E82" s="317"/>
      <c r="F82" s="316" t="s">
        <v>412</v>
      </c>
      <c r="G82" s="315"/>
      <c r="H82" s="166"/>
    </row>
    <row r="83" spans="1:13" s="5" customFormat="1" ht="21" customHeight="1" thickBot="1">
      <c r="A83" s="312" t="s">
        <v>431</v>
      </c>
      <c r="B83" s="312"/>
      <c r="C83" s="312"/>
      <c r="D83" s="168"/>
      <c r="E83" s="168"/>
      <c r="F83" s="166"/>
      <c r="G83" s="166"/>
      <c r="H83" s="166"/>
    </row>
    <row r="84" spans="1:13" s="5" customFormat="1" ht="21" customHeight="1">
      <c r="A84" s="362" t="s">
        <v>427</v>
      </c>
      <c r="B84" s="352"/>
      <c r="C84" s="343"/>
      <c r="D84" s="361" t="s">
        <v>92</v>
      </c>
      <c r="E84" s="341"/>
      <c r="F84" s="166"/>
      <c r="G84" s="166"/>
      <c r="H84" s="166"/>
    </row>
    <row r="85" spans="1:13" s="5" customFormat="1" ht="21" customHeight="1" thickBot="1">
      <c r="A85" s="360" t="s">
        <v>426</v>
      </c>
      <c r="B85" s="359"/>
      <c r="C85" s="338"/>
      <c r="D85" s="358" t="s">
        <v>0</v>
      </c>
      <c r="E85" s="336"/>
      <c r="F85" s="166"/>
      <c r="G85" s="166"/>
      <c r="H85" s="166"/>
    </row>
    <row r="86" spans="1:13" s="5" customFormat="1" ht="21" customHeight="1" thickBot="1">
      <c r="A86" s="357" t="s">
        <v>424</v>
      </c>
      <c r="B86" s="356"/>
      <c r="C86" s="333"/>
      <c r="D86" s="355" t="s">
        <v>450</v>
      </c>
      <c r="E86" s="331"/>
      <c r="F86" s="354" t="s">
        <v>77</v>
      </c>
      <c r="G86" s="329"/>
      <c r="H86" s="166" t="s">
        <v>306</v>
      </c>
    </row>
    <row r="87" spans="1:13" s="13" customFormat="1" ht="21" customHeight="1">
      <c r="A87" s="353" t="s">
        <v>423</v>
      </c>
      <c r="B87" s="352"/>
      <c r="C87" s="351" t="s">
        <v>422</v>
      </c>
      <c r="D87" s="445" t="s">
        <v>421</v>
      </c>
      <c r="E87" s="445"/>
      <c r="F87" s="445"/>
      <c r="G87" s="446"/>
      <c r="H87" s="166"/>
    </row>
    <row r="88" spans="1:13" s="5" customFormat="1" ht="21" customHeight="1">
      <c r="A88" s="350"/>
      <c r="B88" s="349" t="s">
        <v>420</v>
      </c>
      <c r="C88" s="242"/>
      <c r="D88" s="447"/>
      <c r="E88" s="447"/>
      <c r="F88" s="447"/>
      <c r="G88" s="448"/>
      <c r="H88" s="166"/>
      <c r="J88" s="13"/>
      <c r="K88" s="13"/>
      <c r="L88" s="13"/>
      <c r="M88" s="13"/>
    </row>
    <row r="89" spans="1:13" s="5" customFormat="1" ht="21" customHeight="1">
      <c r="A89" s="99"/>
      <c r="B89" s="97" t="s">
        <v>419</v>
      </c>
      <c r="C89" s="242"/>
      <c r="D89" s="447"/>
      <c r="E89" s="447"/>
      <c r="F89" s="447"/>
      <c r="G89" s="448"/>
      <c r="H89" s="167"/>
      <c r="J89" s="13"/>
      <c r="K89" s="13"/>
      <c r="L89" s="13"/>
      <c r="M89" s="13"/>
    </row>
    <row r="90" spans="1:13" s="5" customFormat="1" ht="21" customHeight="1">
      <c r="A90" s="100"/>
      <c r="B90" s="97" t="s">
        <v>418</v>
      </c>
      <c r="C90" s="322"/>
      <c r="D90" s="447"/>
      <c r="E90" s="447"/>
      <c r="F90" s="447"/>
      <c r="G90" s="448"/>
      <c r="H90" s="166"/>
      <c r="J90" s="13"/>
      <c r="K90" s="13"/>
      <c r="L90" s="13"/>
      <c r="M90" s="13"/>
    </row>
    <row r="91" spans="1:13" s="5" customFormat="1" ht="21" customHeight="1" thickBot="1">
      <c r="A91" s="348"/>
      <c r="B91" s="347" t="s">
        <v>417</v>
      </c>
      <c r="C91" s="321"/>
      <c r="D91" s="449"/>
      <c r="E91" s="449"/>
      <c r="F91" s="449"/>
      <c r="G91" s="450"/>
      <c r="H91" s="166" t="s">
        <v>416</v>
      </c>
    </row>
    <row r="92" spans="1:13" s="5" customFormat="1" ht="21" customHeight="1" thickBot="1">
      <c r="A92" s="346" t="s">
        <v>415</v>
      </c>
      <c r="B92" s="345" t="s">
        <v>414</v>
      </c>
      <c r="C92" s="318"/>
      <c r="D92" s="316" t="s">
        <v>413</v>
      </c>
      <c r="E92" s="317"/>
      <c r="F92" s="316" t="s">
        <v>412</v>
      </c>
      <c r="G92" s="315"/>
      <c r="H92" s="166"/>
    </row>
    <row r="93" spans="1:13" s="5" customFormat="1" ht="21" customHeight="1" thickBot="1">
      <c r="A93" s="312" t="s">
        <v>430</v>
      </c>
      <c r="B93" s="312"/>
      <c r="C93" s="312"/>
      <c r="D93" s="168"/>
      <c r="E93" s="168"/>
      <c r="F93" s="166"/>
      <c r="G93" s="166"/>
      <c r="H93" s="166"/>
    </row>
    <row r="94" spans="1:13" s="5" customFormat="1" ht="21" customHeight="1">
      <c r="A94" s="344" t="s">
        <v>427</v>
      </c>
      <c r="B94" s="327"/>
      <c r="C94" s="343"/>
      <c r="D94" s="342" t="s">
        <v>92</v>
      </c>
      <c r="E94" s="341"/>
      <c r="F94" s="166"/>
      <c r="G94" s="166"/>
      <c r="H94" s="166"/>
    </row>
    <row r="95" spans="1:13" s="5" customFormat="1" ht="21" customHeight="1" thickBot="1">
      <c r="A95" s="340" t="s">
        <v>426</v>
      </c>
      <c r="B95" s="339"/>
      <c r="C95" s="338"/>
      <c r="D95" s="337" t="s">
        <v>0</v>
      </c>
      <c r="E95" s="336"/>
      <c r="F95" s="166"/>
      <c r="G95" s="166"/>
      <c r="H95" s="166"/>
    </row>
    <row r="96" spans="1:13" s="5" customFormat="1" ht="21" customHeight="1" thickBot="1">
      <c r="A96" s="335" t="s">
        <v>424</v>
      </c>
      <c r="B96" s="334"/>
      <c r="C96" s="333"/>
      <c r="D96" s="332" t="s">
        <v>450</v>
      </c>
      <c r="E96" s="331"/>
      <c r="F96" s="330" t="s">
        <v>77</v>
      </c>
      <c r="G96" s="329"/>
      <c r="H96" s="166" t="s">
        <v>306</v>
      </c>
    </row>
    <row r="97" spans="1:13" s="13" customFormat="1" ht="21" customHeight="1">
      <c r="A97" s="328" t="s">
        <v>423</v>
      </c>
      <c r="B97" s="327"/>
      <c r="C97" s="326" t="s">
        <v>422</v>
      </c>
      <c r="D97" s="453" t="s">
        <v>421</v>
      </c>
      <c r="E97" s="453"/>
      <c r="F97" s="453"/>
      <c r="G97" s="454"/>
      <c r="H97" s="166"/>
    </row>
    <row r="98" spans="1:13" s="5" customFormat="1" ht="21" customHeight="1">
      <c r="A98" s="325"/>
      <c r="B98" s="324" t="s">
        <v>420</v>
      </c>
      <c r="C98" s="242"/>
      <c r="D98" s="447"/>
      <c r="E98" s="447"/>
      <c r="F98" s="447"/>
      <c r="G98" s="448"/>
      <c r="H98" s="166"/>
      <c r="J98" s="13"/>
      <c r="K98" s="13"/>
      <c r="L98" s="13"/>
      <c r="M98" s="13"/>
    </row>
    <row r="99" spans="1:13" s="5" customFormat="1" ht="21" customHeight="1">
      <c r="A99" s="323"/>
      <c r="B99" s="98" t="s">
        <v>419</v>
      </c>
      <c r="C99" s="242"/>
      <c r="D99" s="447"/>
      <c r="E99" s="447"/>
      <c r="F99" s="447"/>
      <c r="G99" s="448"/>
      <c r="H99" s="167"/>
      <c r="J99" s="13"/>
      <c r="K99" s="13"/>
      <c r="L99" s="13"/>
      <c r="M99" s="13"/>
    </row>
    <row r="100" spans="1:13" s="5" customFormat="1" ht="21" customHeight="1">
      <c r="A100" s="101"/>
      <c r="B100" s="98" t="s">
        <v>418</v>
      </c>
      <c r="C100" s="322"/>
      <c r="D100" s="447"/>
      <c r="E100" s="447"/>
      <c r="F100" s="447"/>
      <c r="G100" s="448"/>
      <c r="H100" s="166"/>
      <c r="J100" s="13"/>
      <c r="K100" s="13"/>
      <c r="L100" s="13"/>
      <c r="M100" s="13"/>
    </row>
    <row r="101" spans="1:13" s="5" customFormat="1" ht="21" customHeight="1" thickBot="1">
      <c r="A101" s="128"/>
      <c r="B101" s="129" t="s">
        <v>417</v>
      </c>
      <c r="C101" s="321"/>
      <c r="D101" s="449"/>
      <c r="E101" s="449"/>
      <c r="F101" s="449"/>
      <c r="G101" s="450"/>
      <c r="H101" s="166" t="s">
        <v>416</v>
      </c>
    </row>
    <row r="102" spans="1:13" s="5" customFormat="1" ht="21" customHeight="1" thickBot="1">
      <c r="A102" s="320" t="s">
        <v>415</v>
      </c>
      <c r="B102" s="319" t="s">
        <v>414</v>
      </c>
      <c r="C102" s="318"/>
      <c r="D102" s="316" t="s">
        <v>413</v>
      </c>
      <c r="E102" s="317"/>
      <c r="F102" s="316" t="s">
        <v>412</v>
      </c>
      <c r="G102" s="315"/>
      <c r="H102" s="166"/>
    </row>
    <row r="103" spans="1:13" s="5" customFormat="1" ht="21" customHeight="1" thickBot="1">
      <c r="A103" s="312" t="s">
        <v>429</v>
      </c>
      <c r="B103" s="312"/>
      <c r="C103" s="312"/>
      <c r="D103" s="168"/>
      <c r="E103" s="168"/>
      <c r="F103" s="166"/>
      <c r="G103" s="166"/>
      <c r="H103" s="166"/>
    </row>
    <row r="104" spans="1:13" s="5" customFormat="1" ht="21" customHeight="1">
      <c r="A104" s="362" t="s">
        <v>427</v>
      </c>
      <c r="B104" s="352"/>
      <c r="C104" s="343"/>
      <c r="D104" s="361" t="s">
        <v>92</v>
      </c>
      <c r="E104" s="341"/>
      <c r="F104" s="166"/>
      <c r="G104" s="166"/>
      <c r="H104" s="166"/>
    </row>
    <row r="105" spans="1:13" s="5" customFormat="1" ht="21" customHeight="1" thickBot="1">
      <c r="A105" s="360" t="s">
        <v>426</v>
      </c>
      <c r="B105" s="359"/>
      <c r="C105" s="338"/>
      <c r="D105" s="358" t="s">
        <v>0</v>
      </c>
      <c r="E105" s="336"/>
      <c r="F105" s="166"/>
      <c r="G105" s="166"/>
      <c r="H105" s="166"/>
    </row>
    <row r="106" spans="1:13" s="5" customFormat="1" ht="21" customHeight="1" thickBot="1">
      <c r="A106" s="357" t="s">
        <v>424</v>
      </c>
      <c r="B106" s="356"/>
      <c r="C106" s="333"/>
      <c r="D106" s="355" t="s">
        <v>450</v>
      </c>
      <c r="E106" s="331"/>
      <c r="F106" s="354" t="s">
        <v>77</v>
      </c>
      <c r="G106" s="329"/>
      <c r="H106" s="166" t="s">
        <v>306</v>
      </c>
    </row>
    <row r="107" spans="1:13" s="13" customFormat="1" ht="21" customHeight="1">
      <c r="A107" s="353" t="s">
        <v>423</v>
      </c>
      <c r="B107" s="352"/>
      <c r="C107" s="351" t="s">
        <v>422</v>
      </c>
      <c r="D107" s="445" t="s">
        <v>421</v>
      </c>
      <c r="E107" s="445"/>
      <c r="F107" s="445"/>
      <c r="G107" s="446"/>
      <c r="H107" s="166"/>
    </row>
    <row r="108" spans="1:13" s="5" customFormat="1" ht="21" customHeight="1">
      <c r="A108" s="350"/>
      <c r="B108" s="349" t="s">
        <v>420</v>
      </c>
      <c r="C108" s="242"/>
      <c r="D108" s="447"/>
      <c r="E108" s="447"/>
      <c r="F108" s="447"/>
      <c r="G108" s="448"/>
      <c r="H108" s="166"/>
      <c r="J108" s="13"/>
      <c r="K108" s="13"/>
      <c r="L108" s="13"/>
      <c r="M108" s="13"/>
    </row>
    <row r="109" spans="1:13" s="5" customFormat="1" ht="21" customHeight="1">
      <c r="A109" s="99"/>
      <c r="B109" s="97" t="s">
        <v>419</v>
      </c>
      <c r="C109" s="242"/>
      <c r="D109" s="447"/>
      <c r="E109" s="447"/>
      <c r="F109" s="447"/>
      <c r="G109" s="448"/>
      <c r="H109" s="167"/>
      <c r="J109" s="13"/>
      <c r="K109" s="13"/>
      <c r="L109" s="13"/>
      <c r="M109" s="13"/>
    </row>
    <row r="110" spans="1:13" s="5" customFormat="1" ht="21" customHeight="1">
      <c r="A110" s="100"/>
      <c r="B110" s="97" t="s">
        <v>418</v>
      </c>
      <c r="C110" s="322"/>
      <c r="D110" s="447"/>
      <c r="E110" s="447"/>
      <c r="F110" s="447"/>
      <c r="G110" s="448"/>
      <c r="H110" s="166"/>
      <c r="J110" s="13"/>
      <c r="K110" s="13"/>
      <c r="L110" s="13"/>
      <c r="M110" s="13"/>
    </row>
    <row r="111" spans="1:13" s="5" customFormat="1" ht="21" customHeight="1" thickBot="1">
      <c r="A111" s="348"/>
      <c r="B111" s="347" t="s">
        <v>417</v>
      </c>
      <c r="C111" s="321"/>
      <c r="D111" s="449"/>
      <c r="E111" s="449"/>
      <c r="F111" s="449"/>
      <c r="G111" s="450"/>
      <c r="H111" s="166" t="s">
        <v>416</v>
      </c>
    </row>
    <row r="112" spans="1:13" s="5" customFormat="1" ht="21" customHeight="1" thickBot="1">
      <c r="A112" s="346" t="s">
        <v>415</v>
      </c>
      <c r="B112" s="345" t="s">
        <v>414</v>
      </c>
      <c r="C112" s="318"/>
      <c r="D112" s="316" t="s">
        <v>413</v>
      </c>
      <c r="E112" s="317"/>
      <c r="F112" s="316" t="s">
        <v>412</v>
      </c>
      <c r="G112" s="315"/>
      <c r="H112" s="166"/>
    </row>
    <row r="113" spans="1:13" s="5" customFormat="1" ht="21" customHeight="1" thickBot="1">
      <c r="A113" s="312" t="s">
        <v>428</v>
      </c>
      <c r="B113" s="312"/>
      <c r="C113" s="312"/>
      <c r="D113" s="168"/>
      <c r="E113" s="168"/>
      <c r="F113" s="166"/>
      <c r="G113" s="166"/>
      <c r="H113" s="166"/>
    </row>
    <row r="114" spans="1:13" s="5" customFormat="1" ht="21" customHeight="1">
      <c r="A114" s="344" t="s">
        <v>427</v>
      </c>
      <c r="B114" s="327"/>
      <c r="C114" s="343"/>
      <c r="D114" s="342" t="s">
        <v>92</v>
      </c>
      <c r="E114" s="341"/>
      <c r="F114" s="166"/>
      <c r="G114" s="166"/>
      <c r="H114" s="166"/>
    </row>
    <row r="115" spans="1:13" s="5" customFormat="1" ht="21" customHeight="1" thickBot="1">
      <c r="A115" s="340" t="s">
        <v>426</v>
      </c>
      <c r="B115" s="339"/>
      <c r="C115" s="338"/>
      <c r="D115" s="337" t="s">
        <v>0</v>
      </c>
      <c r="E115" s="336"/>
      <c r="F115" s="166"/>
      <c r="G115" s="166"/>
      <c r="H115" s="166"/>
    </row>
    <row r="116" spans="1:13" s="5" customFormat="1" ht="21" customHeight="1" thickBot="1">
      <c r="A116" s="335" t="s">
        <v>424</v>
      </c>
      <c r="B116" s="334"/>
      <c r="C116" s="333"/>
      <c r="D116" s="332" t="s">
        <v>450</v>
      </c>
      <c r="E116" s="331"/>
      <c r="F116" s="330" t="s">
        <v>77</v>
      </c>
      <c r="G116" s="329"/>
      <c r="H116" s="166" t="s">
        <v>306</v>
      </c>
    </row>
    <row r="117" spans="1:13" s="13" customFormat="1" ht="21" customHeight="1">
      <c r="A117" s="328" t="s">
        <v>423</v>
      </c>
      <c r="B117" s="327"/>
      <c r="C117" s="326" t="s">
        <v>422</v>
      </c>
      <c r="D117" s="453" t="s">
        <v>421</v>
      </c>
      <c r="E117" s="453"/>
      <c r="F117" s="453"/>
      <c r="G117" s="454"/>
      <c r="H117" s="166"/>
    </row>
    <row r="118" spans="1:13" s="5" customFormat="1" ht="21" customHeight="1">
      <c r="A118" s="325"/>
      <c r="B118" s="324" t="s">
        <v>420</v>
      </c>
      <c r="C118" s="242"/>
      <c r="D118" s="447"/>
      <c r="E118" s="447"/>
      <c r="F118" s="447"/>
      <c r="G118" s="448"/>
      <c r="H118" s="166"/>
      <c r="J118" s="13"/>
      <c r="K118" s="13"/>
      <c r="L118" s="13"/>
      <c r="M118" s="13"/>
    </row>
    <row r="119" spans="1:13" s="5" customFormat="1" ht="21" customHeight="1">
      <c r="A119" s="323"/>
      <c r="B119" s="98" t="s">
        <v>419</v>
      </c>
      <c r="C119" s="242"/>
      <c r="D119" s="447"/>
      <c r="E119" s="447"/>
      <c r="F119" s="447"/>
      <c r="G119" s="448"/>
      <c r="H119" s="167"/>
      <c r="J119" s="13"/>
      <c r="K119" s="13"/>
      <c r="L119" s="13"/>
      <c r="M119" s="13"/>
    </row>
    <row r="120" spans="1:13" s="5" customFormat="1" ht="21" customHeight="1">
      <c r="A120" s="101"/>
      <c r="B120" s="98" t="s">
        <v>418</v>
      </c>
      <c r="C120" s="322"/>
      <c r="D120" s="447"/>
      <c r="E120" s="447"/>
      <c r="F120" s="447"/>
      <c r="G120" s="448"/>
      <c r="H120" s="166"/>
      <c r="J120" s="13"/>
      <c r="K120" s="13"/>
      <c r="L120" s="13"/>
      <c r="M120" s="13"/>
    </row>
    <row r="121" spans="1:13" s="2" customFormat="1" ht="18.75" customHeight="1" thickBot="1">
      <c r="A121" s="128"/>
      <c r="B121" s="129" t="s">
        <v>417</v>
      </c>
      <c r="C121" s="321"/>
      <c r="D121" s="449"/>
      <c r="E121" s="449"/>
      <c r="F121" s="449"/>
      <c r="G121" s="450"/>
      <c r="H121" s="166" t="s">
        <v>416</v>
      </c>
    </row>
    <row r="122" spans="1:13" s="5" customFormat="1" ht="38.25" customHeight="1" thickBot="1">
      <c r="A122" s="320" t="s">
        <v>415</v>
      </c>
      <c r="B122" s="319" t="s">
        <v>414</v>
      </c>
      <c r="C122" s="318"/>
      <c r="D122" s="316" t="s">
        <v>413</v>
      </c>
      <c r="E122" s="317"/>
      <c r="F122" s="316" t="s">
        <v>412</v>
      </c>
      <c r="G122" s="315"/>
      <c r="H122" s="166"/>
    </row>
    <row r="123" spans="1:13" s="5" customFormat="1" ht="26.25" customHeight="1">
      <c r="A123" s="169"/>
      <c r="B123" s="169"/>
      <c r="C123" s="169"/>
      <c r="D123" s="169"/>
      <c r="E123" s="169"/>
      <c r="F123" s="165"/>
      <c r="G123" s="165"/>
      <c r="H123" s="165"/>
      <c r="I123" s="4"/>
      <c r="J123" s="4"/>
    </row>
    <row r="124" spans="1:13" ht="25.5">
      <c r="A124" s="441" t="s">
        <v>411</v>
      </c>
      <c r="B124" s="441"/>
      <c r="C124" s="441"/>
      <c r="D124" s="441"/>
      <c r="E124" s="441"/>
      <c r="F124" s="441"/>
      <c r="G124" s="441"/>
      <c r="H124" s="441"/>
    </row>
    <row r="125" spans="1:13" ht="14.25">
      <c r="A125" s="442" t="s">
        <v>159</v>
      </c>
      <c r="B125" s="443"/>
      <c r="C125" s="443"/>
      <c r="D125" s="443"/>
      <c r="E125" s="443"/>
      <c r="F125" s="443"/>
      <c r="G125" s="443"/>
      <c r="H125" s="443"/>
    </row>
    <row r="126" spans="1:13" ht="14.25">
      <c r="A126" s="442" t="str">
        <f>IF(【更新用】イベント基本情報!$B$5="","",【更新用】イベント基本情報!$B$5)</f>
        <v>〒813-0042</v>
      </c>
      <c r="B126" s="443"/>
      <c r="C126" s="443"/>
      <c r="D126" s="443"/>
      <c r="E126" s="443"/>
      <c r="F126" s="443"/>
      <c r="G126" s="443"/>
      <c r="H126" s="443"/>
    </row>
    <row r="127" spans="1:13" ht="14.25">
      <c r="A127" s="451" t="str">
        <f>IF(【更新用】イベント基本情報!$B$6="","",【更新用】イベント基本情報!$B$6)</f>
        <v>福岡県福岡市東区舞松原3丁目1-15-103</v>
      </c>
      <c r="B127" s="452"/>
      <c r="C127" s="452"/>
      <c r="D127" s="452"/>
      <c r="E127" s="452"/>
      <c r="F127" s="452"/>
      <c r="G127" s="452"/>
      <c r="H127" s="452"/>
    </row>
    <row r="128" spans="1:13" ht="6" customHeight="1">
      <c r="A128" s="451" t="str">
        <f>IF(【更新用】イベント基本情報!$B$7="","",【更新用】イベント基本情報!$B$7)</f>
        <v/>
      </c>
      <c r="B128" s="452"/>
      <c r="C128" s="452"/>
      <c r="D128" s="452"/>
      <c r="E128" s="452"/>
      <c r="F128" s="452"/>
      <c r="G128" s="452"/>
      <c r="H128" s="452"/>
    </row>
    <row r="129" spans="1:10" ht="14.25">
      <c r="A129" s="451" t="str">
        <f>IF(【更新用】イベント基本情報!$B$8="","",【更新用】イベント基本情報!$B$8)</f>
        <v>小島　浩毅（九州協会事務局長）</v>
      </c>
      <c r="B129" s="452"/>
      <c r="C129" s="452"/>
      <c r="D129" s="452"/>
      <c r="E129" s="452"/>
      <c r="F129" s="452"/>
      <c r="G129" s="452"/>
      <c r="H129" s="452"/>
    </row>
    <row r="130" spans="1:10" ht="14.25">
      <c r="A130" s="313"/>
      <c r="B130" s="314"/>
      <c r="C130" s="314"/>
      <c r="D130" s="314"/>
      <c r="E130" s="314"/>
      <c r="F130" s="314"/>
      <c r="G130" s="314"/>
      <c r="H130" s="314"/>
    </row>
    <row r="131" spans="1:10" ht="14.25">
      <c r="A131" s="437" t="str">
        <f>"ＴＥＬ："&amp;【更新用】イベント基本情報!$B$10</f>
        <v>ＴＥＬ：０８０－１７７２－４９２８（事務局長携帯）</v>
      </c>
      <c r="B131" s="438"/>
      <c r="C131" s="438"/>
      <c r="D131" s="438"/>
      <c r="E131" s="438"/>
      <c r="F131" s="438"/>
      <c r="G131" s="438"/>
      <c r="H131" s="438"/>
    </row>
    <row r="132" spans="1:10" s="2" customFormat="1" ht="23.25" customHeight="1">
      <c r="A132" s="437" t="str">
        <f>"ＦＡＸ："&amp;【更新用】イベント基本情報!$B$11</f>
        <v>ＦＡＸ：０９２－７１９－１７７４</v>
      </c>
      <c r="B132" s="438"/>
      <c r="C132" s="438"/>
      <c r="D132" s="438"/>
      <c r="E132" s="438"/>
      <c r="F132" s="438"/>
      <c r="G132" s="438"/>
      <c r="H132" s="438"/>
    </row>
    <row r="133" spans="1:10" s="2" customFormat="1" ht="31.5" hidden="1" customHeight="1">
      <c r="A133" s="437" t="str">
        <f>"E-Mail："&amp;【更新用】イベント基本情報!B11</f>
        <v>E-Mail：０９２－７１９－１７７４</v>
      </c>
      <c r="B133" s="438"/>
      <c r="C133" s="438"/>
      <c r="D133" s="438"/>
      <c r="E133" s="438"/>
      <c r="F133" s="438"/>
      <c r="G133" s="438"/>
      <c r="H133" s="438"/>
      <c r="I133" s="1"/>
      <c r="J133" s="1"/>
    </row>
    <row r="134" spans="1:10" s="2" customFormat="1" ht="22.5" hidden="1" customHeight="1">
      <c r="A134"/>
      <c r="B134"/>
      <c r="C134"/>
      <c r="D134"/>
      <c r="E134"/>
      <c r="F134" s="1"/>
      <c r="G134" s="1"/>
      <c r="I134" s="1"/>
      <c r="J134" s="1"/>
    </row>
    <row r="135" spans="1:10" hidden="1">
      <c r="A135" s="4" t="s">
        <v>22</v>
      </c>
      <c r="F135" s="1"/>
      <c r="G135" s="1"/>
      <c r="H135" s="1"/>
    </row>
    <row r="136" spans="1:10" hidden="1">
      <c r="A136" s="79">
        <v>2.0833333333333332E-2</v>
      </c>
      <c r="F136" s="1"/>
      <c r="G136" s="1"/>
      <c r="H136" s="1"/>
    </row>
    <row r="137" spans="1:10" ht="13.5" hidden="1" customHeight="1">
      <c r="A137" s="79">
        <v>3.125E-2</v>
      </c>
    </row>
    <row r="138" spans="1:10" ht="13.5" hidden="1" customHeight="1">
      <c r="A138" s="79">
        <v>4.1666666666666602E-2</v>
      </c>
    </row>
    <row r="139" spans="1:10" ht="13.5" hidden="1" customHeight="1">
      <c r="A139" s="79">
        <v>5.2083333333333301E-2</v>
      </c>
    </row>
    <row r="140" spans="1:10" ht="13.5" hidden="1" customHeight="1">
      <c r="A140" s="79">
        <v>6.25E-2</v>
      </c>
    </row>
    <row r="141" spans="1:10" ht="13.5" hidden="1" customHeight="1">
      <c r="A141" s="79">
        <v>7.2916666666666602E-2</v>
      </c>
    </row>
    <row r="142" spans="1:10" ht="13.5" hidden="1" customHeight="1">
      <c r="A142" s="79">
        <v>8.3333333333333301E-2</v>
      </c>
    </row>
    <row r="143" spans="1:10" ht="13.5" hidden="1" customHeight="1">
      <c r="A143" s="79">
        <v>9.375E-2</v>
      </c>
    </row>
    <row r="144" spans="1:10" ht="13.5" hidden="1" customHeight="1">
      <c r="A144" s="79">
        <v>0.104166666666667</v>
      </c>
    </row>
    <row r="145" spans="1:1" ht="13.5" hidden="1" customHeight="1">
      <c r="A145" s="79">
        <v>0.114583333333333</v>
      </c>
    </row>
    <row r="146" spans="1:1" ht="13.5" hidden="1" customHeight="1">
      <c r="A146" s="79">
        <v>0.13541666666666666</v>
      </c>
    </row>
    <row r="147" spans="1:1" ht="13.5" hidden="1" customHeight="1">
      <c r="A147" s="79">
        <v>0.14583333333333301</v>
      </c>
    </row>
    <row r="148" spans="1:1" ht="13.5" hidden="1" customHeight="1">
      <c r="A148" s="79">
        <v>0.15625</v>
      </c>
    </row>
    <row r="149" spans="1:1" ht="13.5" hidden="1" customHeight="1">
      <c r="A149" s="79">
        <v>0.16666666666666699</v>
      </c>
    </row>
    <row r="150" spans="1:1" ht="13.5" hidden="1" customHeight="1">
      <c r="A150" s="79">
        <v>0.17708333333333301</v>
      </c>
    </row>
    <row r="151" spans="1:1" ht="13.5" hidden="1" customHeight="1">
      <c r="A151" s="79">
        <v>0.1875</v>
      </c>
    </row>
    <row r="152" spans="1:1" ht="13.5" hidden="1" customHeight="1">
      <c r="A152" s="79">
        <v>0.19791666666666699</v>
      </c>
    </row>
    <row r="153" spans="1:1" ht="13.5" hidden="1" customHeight="1">
      <c r="A153" s="79">
        <v>0.20833333333333301</v>
      </c>
    </row>
    <row r="154" spans="1:1" ht="13.5" hidden="1" customHeight="1">
      <c r="A154" s="79">
        <v>0.21875</v>
      </c>
    </row>
    <row r="155" spans="1:1" ht="13.5" hidden="1" customHeight="1">
      <c r="A155" s="79">
        <v>0.22916666666666699</v>
      </c>
    </row>
    <row r="156" spans="1:1" ht="13.5" hidden="1" customHeight="1">
      <c r="A156" s="79">
        <v>0.23958333333333301</v>
      </c>
    </row>
    <row r="157" spans="1:1" ht="13.5" hidden="1" customHeight="1">
      <c r="A157" s="79">
        <v>0.25</v>
      </c>
    </row>
    <row r="158" spans="1:1" ht="13.5" hidden="1" customHeight="1">
      <c r="A158" s="17"/>
    </row>
    <row r="159" spans="1:1" ht="13.5" hidden="1" customHeight="1">
      <c r="A159" s="4" t="e">
        <f>#REF!</f>
        <v>#REF!</v>
      </c>
    </row>
    <row r="160" spans="1:1" ht="13.5" hidden="1" customHeight="1">
      <c r="A160" s="17"/>
    </row>
    <row r="161" spans="1:1" ht="13.5" hidden="1" customHeight="1">
      <c r="A161" s="17"/>
    </row>
    <row r="162" spans="1:1" ht="13.5" hidden="1" customHeight="1">
      <c r="A162" s="17"/>
    </row>
    <row r="163" spans="1:1" ht="13.5" hidden="1" customHeight="1">
      <c r="A163" s="17"/>
    </row>
    <row r="164" spans="1:1" hidden="1">
      <c r="A164" s="17"/>
    </row>
    <row r="165" spans="1:1" hidden="1">
      <c r="A165" s="17"/>
    </row>
    <row r="166" spans="1:1">
      <c r="A166" s="17"/>
    </row>
    <row r="167" spans="1:1">
      <c r="A167" s="17"/>
    </row>
  </sheetData>
  <sheetProtection algorithmName="SHA-512" hashValue="2hX21hDsd+5a2ewmIrXi5rGJAJmtNJs1PbtF21dq+XO2OTYigtZnXdABqNYwIgDCl5K0nYpKP9JptpyViM1mpA==" saltValue="sDRdRWyfSOWi4Jgti0Mudw==" spinCount="100000" sheet="1" selectLockedCells="1"/>
  <protectedRanges>
    <protectedRange sqref="E1:E2 E134:E1048576 E7:E12 G26 G32 C32 E32:E33 G42 C42 E42:E43 G52 C52 E52:E53 G62 C62 E62:E63 G72 C72 E72:E73 G82 C82 E82:E83 G92 C92 E92:E93 G102 C102 E102:E103 E122:E123 G112 C112 E112:E113 G122 C122 G36 G46 G56 G66 G76 G86 G96 G106 G116 E15:E23" name="範囲9"/>
    <protectedRange sqref="G26 C12:C13 C9:C10 G36 G46 G56 G66 G76 G86 G96 G106 G116" name="範囲4"/>
    <protectedRange sqref="C24:C25 C34:C35 C37:C41 C27:C31 C44:C45 C54:C55 C57:C61 C47:C51 C64:C65 C74:C75 C77:C81 C67:C71 C84:C85 C94:C95 C97:C101 C87:C91 C104:C105 C114:C115 C117:C121 C107:C111" name="範囲7"/>
    <protectedRange sqref="C1:C2 C134:C1048576 G26 C33:C35 C123 C9:C10 C12:C13 C27:C31 C37:C41 C53:C55 C43:C45 C47:C51 C57:C61 C73:C75 C63:C65 C67:C71 C77:C81 C93:C95 C83:C85 C87:C91 C97:C101 C113:C115 C103:C105 C107:C111 C117:C121 G36 G46 G56 G66 G76 G86 G96 G106 G116 C16:C25" name="範囲8"/>
    <protectedRange sqref="C6" name="範囲2"/>
    <protectedRange sqref="C5" name="範囲1"/>
    <protectedRange sqref="C8" name="範囲2_2_1"/>
    <protectedRange sqref="C7" name="範囲1_1_1_1"/>
    <protectedRange sqref="C7:C8" name="範囲8_1"/>
    <protectedRange sqref="C11" name="範囲4_1"/>
    <protectedRange sqref="C11" name="範囲8_2"/>
    <protectedRange sqref="C14:C15" name="範囲8_3"/>
    <protectedRange sqref="E24 E34 E44 E54 E64 E74 E84 E94 E104 E114" name="範囲1_2"/>
    <protectedRange sqref="E25 E35 E45 E55 E65 E75 E85 E95 E105 E115" name="範囲1_1"/>
    <protectedRange sqref="C26 C36 C46 C56 C66 C76 C86 C96 C106 C116" name="範囲1_1_1"/>
    <protectedRange sqref="E26 E36 E46 E56 E66 E76 E86 E96 E106 E116" name="範囲1_1_2"/>
  </protectedRanges>
  <mergeCells count="63">
    <mergeCell ref="A21:C21"/>
    <mergeCell ref="D118:G118"/>
    <mergeCell ref="D119:G119"/>
    <mergeCell ref="D120:G120"/>
    <mergeCell ref="D121:G121"/>
    <mergeCell ref="D107:G107"/>
    <mergeCell ref="D108:G108"/>
    <mergeCell ref="D109:G109"/>
    <mergeCell ref="D110:G110"/>
    <mergeCell ref="D111:G111"/>
    <mergeCell ref="D81:G81"/>
    <mergeCell ref="D87:G87"/>
    <mergeCell ref="D88:G88"/>
    <mergeCell ref="D89:G89"/>
    <mergeCell ref="D117:G117"/>
    <mergeCell ref="D60:G60"/>
    <mergeCell ref="A129:H129"/>
    <mergeCell ref="D68:G68"/>
    <mergeCell ref="D69:G69"/>
    <mergeCell ref="D57:G57"/>
    <mergeCell ref="D58:G58"/>
    <mergeCell ref="D70:G70"/>
    <mergeCell ref="D71:G71"/>
    <mergeCell ref="D77:G77"/>
    <mergeCell ref="D78:G78"/>
    <mergeCell ref="D79:G79"/>
    <mergeCell ref="D97:G97"/>
    <mergeCell ref="D98:G98"/>
    <mergeCell ref="D99:G99"/>
    <mergeCell ref="D100:G100"/>
    <mergeCell ref="D101:G101"/>
    <mergeCell ref="D80:G80"/>
    <mergeCell ref="D28:G28"/>
    <mergeCell ref="D27:G27"/>
    <mergeCell ref="D29:G29"/>
    <mergeCell ref="D30:G30"/>
    <mergeCell ref="D31:G31"/>
    <mergeCell ref="D37:G37"/>
    <mergeCell ref="D38:G38"/>
    <mergeCell ref="D39:G39"/>
    <mergeCell ref="D40:G40"/>
    <mergeCell ref="D41:G41"/>
    <mergeCell ref="D48:G48"/>
    <mergeCell ref="D49:G49"/>
    <mergeCell ref="D50:G50"/>
    <mergeCell ref="D51:G51"/>
    <mergeCell ref="D59:G59"/>
    <mergeCell ref="A133:H133"/>
    <mergeCell ref="A1:E1"/>
    <mergeCell ref="A2:E2"/>
    <mergeCell ref="A124:H124"/>
    <mergeCell ref="A125:H125"/>
    <mergeCell ref="A126:H126"/>
    <mergeCell ref="A18:C18"/>
    <mergeCell ref="D67:G67"/>
    <mergeCell ref="D90:G90"/>
    <mergeCell ref="D91:G91"/>
    <mergeCell ref="A132:H132"/>
    <mergeCell ref="A131:H131"/>
    <mergeCell ref="A127:H127"/>
    <mergeCell ref="A128:H128"/>
    <mergeCell ref="D61:G61"/>
    <mergeCell ref="D47:G47"/>
  </mergeCells>
  <phoneticPr fontId="2"/>
  <conditionalFormatting sqref="A3">
    <cfRule type="containsText" dxfId="11" priority="9" stopIfTrue="1" operator="containsText" text="リスト">
      <formula>NOT(ISERROR(SEARCH("リスト",A3)))</formula>
    </cfRule>
    <cfRule type="containsText" dxfId="10" priority="10" stopIfTrue="1" operator="containsText" text="※リストから選択して下さい">
      <formula>NOT(ISERROR(SEARCH("※リストから選択して下さい",A3)))</formula>
    </cfRule>
    <cfRule type="containsText" dxfId="9" priority="11" stopIfTrue="1" operator="containsText" text="【※入力】">
      <formula>NOT(ISERROR(SEARCH("【※入力】",A3)))</formula>
    </cfRule>
    <cfRule type="containsText" dxfId="8" priority="12" stopIfTrue="1" operator="containsText" text="【※選択】">
      <formula>NOT(ISERROR(SEARCH("【※選択】",A3)))</formula>
    </cfRule>
  </conditionalFormatting>
  <conditionalFormatting sqref="A13:A16">
    <cfRule type="containsText" dxfId="7" priority="5" stopIfTrue="1" operator="containsText" text="リスト">
      <formula>NOT(ISERROR(SEARCH("リスト",A13)))</formula>
    </cfRule>
    <cfRule type="containsText" dxfId="6" priority="6" stopIfTrue="1" operator="containsText" text="※リストから選択して下さい">
      <formula>NOT(ISERROR(SEARCH("※リストから選択して下さい",A13)))</formula>
    </cfRule>
    <cfRule type="containsText" dxfId="5" priority="7" stopIfTrue="1" operator="containsText" text="【※入力】">
      <formula>NOT(ISERROR(SEARCH("【※入力】",A13)))</formula>
    </cfRule>
    <cfRule type="containsText" dxfId="4" priority="8" stopIfTrue="1" operator="containsText" text="【※選択】">
      <formula>NOT(ISERROR(SEARCH("【※選択】",A13)))</formula>
    </cfRule>
  </conditionalFormatting>
  <conditionalFormatting sqref="B4">
    <cfRule type="cellIs" dxfId="3" priority="3" operator="equal">
      <formula>"【※選択】"</formula>
    </cfRule>
  </conditionalFormatting>
  <conditionalFormatting sqref="B5:B8">
    <cfRule type="cellIs" dxfId="2" priority="4" operator="equal">
      <formula>"【※入力】"</formula>
    </cfRule>
  </conditionalFormatting>
  <conditionalFormatting sqref="B11">
    <cfRule type="cellIs" dxfId="1" priority="2" operator="equal">
      <formula>"【※入力】"</formula>
    </cfRule>
  </conditionalFormatting>
  <conditionalFormatting sqref="B14:B15">
    <cfRule type="cellIs" dxfId="0" priority="1" operator="equal">
      <formula>"【※入力】"</formula>
    </cfRule>
  </conditionalFormatting>
  <dataValidations count="3">
    <dataValidation type="list" allowBlank="1" showErrorMessage="1" prompt="他の演技者の「性別」からコピー＆ペースト可能です。" sqref="E25 E35 E45 E55 E65 E75 E85 E95 E105 E115" xr:uid="{C26CAF4B-BD41-4B96-BEFE-F17DC4965FDC}">
      <formula1>"男, 女"</formula1>
    </dataValidation>
    <dataValidation imeMode="fullKatakana" allowBlank="1" showInputMessage="1" showErrorMessage="1" prompt="オートコンプリート機能がオンになっている場合、カタカナに変換されないことがあります。_x000a_その場合は、フリガナの文字列の後ろに適当な文字を入力して、その文字を削除することで回避できます。" sqref="C15" xr:uid="{3051DE3E-B1BB-4E07-84A9-7D36E0E2914A}"/>
    <dataValidation imeMode="hiragana" allowBlank="1" showInputMessage="1" showErrorMessage="1" sqref="C7:C8 C11 C14" xr:uid="{9759B331-60FD-4DD2-BAC8-26045CC20EC1}"/>
  </dataValidations>
  <pageMargins left="0.7" right="0.7" top="0.75" bottom="0.75" header="0.3" footer="0.3"/>
  <pageSetup paperSize="9" scale="63"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A60568AD-36FC-4C9A-B05C-34FEAC5DBF11}">
          <x14:formula1>
            <xm:f>【更新用】イベント基本情報!$B$38:$B$47</xm:f>
          </x14:formula1>
          <xm:sqref>C26 C36 C46 C56 C66 C76 C86 C96 C106 C116</xm:sqref>
        </x14:dataValidation>
        <x14:dataValidation type="list" allowBlank="1" showInputMessage="1" showErrorMessage="1" xr:uid="{754D001A-C048-4317-BC78-0EABA144006A}">
          <x14:formula1>
            <xm:f>【更新用】イベント基本情報!$B$31:$B$35</xm:f>
          </x14:formula1>
          <xm:sqref>E26 E36 E46 E56 E66 E76 E86 E96 E106 E116</xm:sqref>
        </x14:dataValidation>
        <x14:dataValidation type="list" allowBlank="1" showInputMessage="1" showErrorMessage="1" xr:uid="{2B4E8532-E411-4961-BA50-999A8366F914}">
          <x14:formula1>
            <xm:f>【更新用】イベント基本情報!$S$13:$S$32</xm:f>
          </x14:formula1>
          <xm:sqref>E24 E34 E44 E54 E64 E74 E84 E94 E104 E114</xm:sqref>
        </x14:dataValidation>
        <x14:dataValidation type="list" allowBlank="1" showInputMessage="1" showErrorMessage="1" xr:uid="{AFBD448A-B4ED-4304-8DA1-D89F88F02D43}">
          <x14:formula1>
            <xm:f>【更新用】イベント基本情報!$E$13:$E$21</xm:f>
          </x14:formula1>
          <xm:sqref>G26 G36 G46 G56 G66 G76 G86 G96 G106 G116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6B5A1-7DAB-4433-B35B-2D9BF8584550}">
  <sheetPr>
    <tabColor rgb="FFC00000"/>
  </sheetPr>
  <dimension ref="A1:U213"/>
  <sheetViews>
    <sheetView showGridLines="0" showRowColHeaders="0" zoomScaleNormal="100" zoomScaleSheetLayoutView="100" workbookViewId="0">
      <selection activeCell="H6" sqref="H6"/>
    </sheetView>
  </sheetViews>
  <sheetFormatPr defaultColWidth="0" defaultRowHeight="13.5" zeroHeight="1"/>
  <cols>
    <col min="1" max="1" width="9" customWidth="1"/>
    <col min="2" max="3" width="17.75" customWidth="1"/>
    <col min="4" max="5" width="9" customWidth="1"/>
    <col min="6" max="6" width="25.5" customWidth="1"/>
    <col min="7" max="7" width="22.25" customWidth="1"/>
    <col min="8" max="13" width="9" customWidth="1"/>
    <col min="14" max="14" width="3.125" style="6" customWidth="1"/>
  </cols>
  <sheetData>
    <row r="1" spans="1:21" s="2" customFormat="1" ht="52.15" customHeight="1">
      <c r="A1" s="458" t="str">
        <f>【更新用】イベント基本情報!B3&amp;CHAR(10)&amp;CHAR(13)&amp;【更新用】イベント基本情報!B4</f>
        <v>第27回全九州カラーガード・パーカッションコンテスト
_x000D_【ソロ部門】</v>
      </c>
      <c r="B1" s="458"/>
      <c r="C1" s="458"/>
      <c r="D1" s="458"/>
      <c r="E1" s="458"/>
      <c r="F1" s="458"/>
      <c r="G1" s="458"/>
      <c r="H1" s="458"/>
      <c r="I1" s="458"/>
      <c r="J1" s="458"/>
      <c r="K1" s="458"/>
      <c r="L1" s="458"/>
      <c r="M1" s="396"/>
      <c r="N1" s="171"/>
      <c r="O1" s="1"/>
      <c r="P1" s="1"/>
      <c r="Q1" s="1"/>
      <c r="R1" s="1"/>
      <c r="S1" s="1"/>
      <c r="T1" s="1"/>
    </row>
    <row r="2" spans="1:21" s="25" customFormat="1" ht="18.75">
      <c r="A2" s="459" t="s">
        <v>444</v>
      </c>
      <c r="B2" s="459"/>
      <c r="C2" s="459"/>
      <c r="D2" s="459"/>
      <c r="E2" s="459"/>
      <c r="F2" s="459"/>
      <c r="G2" s="459"/>
      <c r="H2" s="459"/>
      <c r="I2" s="459"/>
      <c r="J2" s="459"/>
      <c r="K2" s="459"/>
      <c r="L2" s="459"/>
      <c r="M2" s="397"/>
      <c r="N2" s="172"/>
      <c r="O2" s="24"/>
      <c r="P2" s="24"/>
      <c r="Q2" s="24"/>
      <c r="R2" s="24"/>
      <c r="S2" s="24"/>
      <c r="T2" s="24"/>
    </row>
    <row r="3" spans="1:21" s="2" customFormat="1" ht="17.25">
      <c r="A3" s="173" t="s">
        <v>443</v>
      </c>
      <c r="B3" s="174"/>
      <c r="C3" s="174"/>
      <c r="D3" s="174"/>
      <c r="E3" s="174"/>
      <c r="F3" s="174"/>
      <c r="G3" s="174"/>
      <c r="H3" s="175"/>
      <c r="I3" s="175"/>
      <c r="J3" s="175"/>
      <c r="K3" s="175"/>
      <c r="L3" s="175"/>
      <c r="M3" s="175"/>
      <c r="N3" s="176"/>
      <c r="O3" s="1"/>
      <c r="P3" s="1"/>
      <c r="Q3" s="1"/>
      <c r="R3" s="1"/>
    </row>
    <row r="4" spans="1:21" s="2" customFormat="1" ht="18" thickBot="1">
      <c r="A4" s="174"/>
      <c r="B4" s="174"/>
      <c r="C4" s="174"/>
      <c r="D4" s="174"/>
      <c r="E4" s="174"/>
      <c r="F4" s="174"/>
      <c r="G4" s="174"/>
      <c r="H4" s="174"/>
      <c r="I4" s="175"/>
      <c r="J4" s="175"/>
      <c r="K4" s="175"/>
      <c r="L4" s="175"/>
      <c r="M4" s="175"/>
      <c r="N4" s="176"/>
      <c r="O4" s="1"/>
      <c r="P4" s="1"/>
      <c r="Q4" s="1"/>
      <c r="R4" s="1"/>
    </row>
    <row r="5" spans="1:21" s="2" customFormat="1" ht="14.25" thickBot="1">
      <c r="A5" s="373" t="s">
        <v>90</v>
      </c>
      <c r="B5" s="460" t="s">
        <v>91</v>
      </c>
      <c r="C5" s="461"/>
      <c r="D5" s="373" t="s">
        <v>92</v>
      </c>
      <c r="E5" s="373" t="s">
        <v>0</v>
      </c>
      <c r="F5" s="373" t="s">
        <v>425</v>
      </c>
      <c r="G5" s="373" t="s">
        <v>424</v>
      </c>
      <c r="H5" s="373" t="s">
        <v>489</v>
      </c>
      <c r="I5" s="174"/>
      <c r="J5" s="455" t="s">
        <v>89</v>
      </c>
      <c r="K5" s="456"/>
      <c r="L5" s="456"/>
      <c r="M5" s="457"/>
      <c r="N5" s="176"/>
      <c r="O5" s="176"/>
      <c r="P5" s="1"/>
      <c r="Q5" s="1"/>
      <c r="R5" s="1"/>
      <c r="S5" s="1"/>
      <c r="T5" s="1"/>
      <c r="U5" s="1"/>
    </row>
    <row r="6" spans="1:21" s="2" customFormat="1" ht="15" customHeight="1">
      <c r="A6" s="373">
        <v>1</v>
      </c>
      <c r="B6" s="371" t="str">
        <f>IF('2.【出場者・演奏曲情報入力シート】'!C25="","",'2.【出場者・演奏曲情報入力シート】'!C25)</f>
        <v/>
      </c>
      <c r="C6" s="375" t="str">
        <f>IF($B$6="","",'2.【出場者・演奏曲情報入力シート】'!C24)</f>
        <v/>
      </c>
      <c r="D6" s="382" t="str">
        <f>IF($B$6="","",'2.【出場者・演奏曲情報入力シート】'!E24)</f>
        <v/>
      </c>
      <c r="E6" s="382" t="str">
        <f>IF($B$6="","",'2.【出場者・演奏曲情報入力シート】'!E25)</f>
        <v/>
      </c>
      <c r="F6" s="376" t="str">
        <f>IF($B$6="","",'2.【出場者・演奏曲情報入力シート】'!C26)</f>
        <v/>
      </c>
      <c r="G6" s="375" t="str">
        <f>IF($B$6="","",'2.【出場者・演奏曲情報入力シート】'!E26)</f>
        <v/>
      </c>
      <c r="H6" s="398"/>
      <c r="I6" s="174"/>
      <c r="J6" s="379"/>
      <c r="K6" s="378" t="s">
        <v>132</v>
      </c>
      <c r="L6" s="378" t="s">
        <v>133</v>
      </c>
      <c r="M6" s="377" t="s">
        <v>68</v>
      </c>
      <c r="N6" s="176"/>
      <c r="O6" s="176"/>
      <c r="P6" s="1"/>
      <c r="Q6" s="1"/>
      <c r="R6" s="1"/>
      <c r="S6" s="1"/>
      <c r="T6" s="1"/>
      <c r="U6" s="1"/>
    </row>
    <row r="7" spans="1:21" s="2" customFormat="1" ht="15" customHeight="1">
      <c r="A7" s="373">
        <v>2</v>
      </c>
      <c r="B7" s="371" t="str">
        <f>IF('2.【出場者・演奏曲情報入力シート】'!C35="","",'2.【出場者・演奏曲情報入力シート】'!C35)</f>
        <v/>
      </c>
      <c r="C7" s="375" t="str">
        <f>IF($B$7="","",'2.【出場者・演奏曲情報入力シート】'!C34)</f>
        <v/>
      </c>
      <c r="D7" s="382" t="str">
        <f>IF($B$7="","",'2.【出場者・演奏曲情報入力シート】'!E34)</f>
        <v/>
      </c>
      <c r="E7" s="382" t="str">
        <f>IF($B$7="","",'2.【出場者・演奏曲情報入力シート】'!E35)</f>
        <v/>
      </c>
      <c r="F7" s="376" t="str">
        <f>IF($B$7="","",'2.【出場者・演奏曲情報入力シート】'!C36)</f>
        <v/>
      </c>
      <c r="G7" s="375" t="str">
        <f>IF($B$7="","",'2.【出場者・演奏曲情報入力シート】'!E36)</f>
        <v/>
      </c>
      <c r="H7" s="398"/>
      <c r="I7" s="174"/>
      <c r="J7" s="370" t="s">
        <v>469</v>
      </c>
      <c r="K7" s="102">
        <f t="shared" ref="K7:K26" si="0">SUMPRODUCT(($D$6:$D$15=J7)*($E$6:$E$15=$K$6))</f>
        <v>0</v>
      </c>
      <c r="L7" s="102">
        <f t="shared" ref="L7:L26" si="1">SUMPRODUCT(($D$6:$D$15=J7)*($E$6:$E$15=$L$6))</f>
        <v>0</v>
      </c>
      <c r="M7" s="103">
        <f t="shared" ref="M7:M26" si="2">COUNTIF($D$6:$D$15,J7)</f>
        <v>0</v>
      </c>
      <c r="N7" s="176"/>
      <c r="O7" s="176"/>
      <c r="P7" s="1"/>
      <c r="Q7" s="1"/>
      <c r="R7" s="1"/>
      <c r="S7" s="1"/>
      <c r="T7" s="1"/>
      <c r="U7" s="1"/>
    </row>
    <row r="8" spans="1:21" s="2" customFormat="1" ht="15" customHeight="1">
      <c r="A8" s="373">
        <v>3</v>
      </c>
      <c r="B8" s="371" t="str">
        <f>IF('2.【出場者・演奏曲情報入力シート】'!C45="","",'2.【出場者・演奏曲情報入力シート】'!C45)</f>
        <v/>
      </c>
      <c r="C8" s="375" t="str">
        <f>IF($B$8="","",'2.【出場者・演奏曲情報入力シート】'!C44)</f>
        <v/>
      </c>
      <c r="D8" s="382" t="str">
        <f>IF($B$8="","",'2.【出場者・演奏曲情報入力シート】'!E44)</f>
        <v/>
      </c>
      <c r="E8" s="382" t="str">
        <f>IF($B$8="","",'2.【出場者・演奏曲情報入力シート】'!E45)</f>
        <v/>
      </c>
      <c r="F8" s="376" t="str">
        <f>IF($B$8="","",'2.【出場者・演奏曲情報入力シート】'!C46)</f>
        <v/>
      </c>
      <c r="G8" s="375" t="str">
        <f>IF($B$8="","",'2.【出場者・演奏曲情報入力シート】'!E46)</f>
        <v/>
      </c>
      <c r="H8" s="398"/>
      <c r="I8" s="174"/>
      <c r="J8" s="370" t="s">
        <v>470</v>
      </c>
      <c r="K8" s="102">
        <f t="shared" si="0"/>
        <v>0</v>
      </c>
      <c r="L8" s="102">
        <f t="shared" si="1"/>
        <v>0</v>
      </c>
      <c r="M8" s="103">
        <f t="shared" si="2"/>
        <v>0</v>
      </c>
      <c r="N8" s="176"/>
      <c r="O8" s="176"/>
      <c r="P8" s="1"/>
      <c r="Q8" s="1"/>
      <c r="R8" s="1"/>
      <c r="S8" s="1"/>
      <c r="T8" s="1"/>
      <c r="U8" s="1"/>
    </row>
    <row r="9" spans="1:21" s="2" customFormat="1" ht="15" customHeight="1">
      <c r="A9" s="373">
        <v>4</v>
      </c>
      <c r="B9" s="371" t="str">
        <f>IF('2.【出場者・演奏曲情報入力シート】'!C55="","",'2.【出場者・演奏曲情報入力シート】'!C55)</f>
        <v/>
      </c>
      <c r="C9" s="375" t="str">
        <f>IF($B$9="","",'2.【出場者・演奏曲情報入力シート】'!C54)</f>
        <v/>
      </c>
      <c r="D9" s="382" t="str">
        <f>IF($B$9="","",'2.【出場者・演奏曲情報入力シート】'!E54)</f>
        <v/>
      </c>
      <c r="E9" s="382" t="str">
        <f>IF($B$9="","",'2.【出場者・演奏曲情報入力シート】'!E55)</f>
        <v/>
      </c>
      <c r="F9" s="376" t="str">
        <f>IF($B$9="","",'2.【出場者・演奏曲情報入力シート】'!C56)</f>
        <v/>
      </c>
      <c r="G9" s="375" t="str">
        <f>IF($B$9="","",'2.【出場者・演奏曲情報入力シート】'!E56)</f>
        <v/>
      </c>
      <c r="H9" s="398"/>
      <c r="I9" s="174"/>
      <c r="J9" s="370" t="s">
        <v>471</v>
      </c>
      <c r="K9" s="102">
        <f t="shared" si="0"/>
        <v>0</v>
      </c>
      <c r="L9" s="102">
        <f t="shared" si="1"/>
        <v>0</v>
      </c>
      <c r="M9" s="103">
        <f t="shared" si="2"/>
        <v>0</v>
      </c>
      <c r="N9" s="176"/>
      <c r="O9" s="176"/>
      <c r="P9" s="1"/>
      <c r="Q9" s="1"/>
      <c r="R9" s="1"/>
      <c r="S9" s="1"/>
      <c r="T9" s="1"/>
      <c r="U9" s="1"/>
    </row>
    <row r="10" spans="1:21" s="2" customFormat="1" ht="15" customHeight="1">
      <c r="A10" s="373">
        <v>5</v>
      </c>
      <c r="B10" s="371" t="str">
        <f>IF('2.【出場者・演奏曲情報入力シート】'!C65="","",'2.【出場者・演奏曲情報入力シート】'!C65)</f>
        <v/>
      </c>
      <c r="C10" s="375" t="str">
        <f>IF($B$10="","",'2.【出場者・演奏曲情報入力シート】'!C64)</f>
        <v/>
      </c>
      <c r="D10" s="382" t="str">
        <f>IF($B$10="","",'2.【出場者・演奏曲情報入力シート】'!E64)</f>
        <v/>
      </c>
      <c r="E10" s="382" t="str">
        <f>IF($B$10="","",'2.【出場者・演奏曲情報入力シート】'!E65)</f>
        <v/>
      </c>
      <c r="F10" s="376" t="str">
        <f>IF($B$10="","",'2.【出場者・演奏曲情報入力シート】'!C66)</f>
        <v/>
      </c>
      <c r="G10" s="375" t="str">
        <f>IF($B$10="","",'2.【出場者・演奏曲情報入力シート】'!E66)</f>
        <v/>
      </c>
      <c r="H10" s="398"/>
      <c r="I10" s="174"/>
      <c r="J10" s="370" t="s">
        <v>164</v>
      </c>
      <c r="K10" s="102">
        <f t="shared" si="0"/>
        <v>0</v>
      </c>
      <c r="L10" s="102">
        <f t="shared" si="1"/>
        <v>0</v>
      </c>
      <c r="M10" s="103">
        <f t="shared" si="2"/>
        <v>0</v>
      </c>
      <c r="N10" s="176"/>
      <c r="O10" s="176"/>
      <c r="P10" s="1"/>
      <c r="Q10" s="1"/>
      <c r="R10" s="1"/>
      <c r="S10" s="1"/>
      <c r="T10" s="1"/>
      <c r="U10" s="1"/>
    </row>
    <row r="11" spans="1:21" s="2" customFormat="1" ht="15" customHeight="1">
      <c r="A11" s="373">
        <v>6</v>
      </c>
      <c r="B11" s="371" t="str">
        <f>IF('2.【出場者・演奏曲情報入力シート】'!C75="","",'2.【出場者・演奏曲情報入力シート】'!C75)</f>
        <v/>
      </c>
      <c r="C11" s="375" t="str">
        <f>IF($B$11="","",'2.【出場者・演奏曲情報入力シート】'!C74)</f>
        <v/>
      </c>
      <c r="D11" s="382" t="str">
        <f>IF($B$11="","",'2.【出場者・演奏曲情報入力シート】'!E74)</f>
        <v/>
      </c>
      <c r="E11" s="382" t="str">
        <f>IF($B$11="","",'2.【出場者・演奏曲情報入力シート】'!E75)</f>
        <v/>
      </c>
      <c r="F11" s="376" t="str">
        <f>IF($B$11="","",'2.【出場者・演奏曲情報入力シート】'!C76)</f>
        <v/>
      </c>
      <c r="G11" s="375" t="str">
        <f>IF($B$11="","",'2.【出場者・演奏曲情報入力シート】'!E76)</f>
        <v/>
      </c>
      <c r="H11" s="398"/>
      <c r="I11" s="174"/>
      <c r="J11" s="370" t="s">
        <v>165</v>
      </c>
      <c r="K11" s="102">
        <f t="shared" si="0"/>
        <v>0</v>
      </c>
      <c r="L11" s="102">
        <f t="shared" si="1"/>
        <v>0</v>
      </c>
      <c r="M11" s="103">
        <f t="shared" si="2"/>
        <v>0</v>
      </c>
      <c r="N11" s="177"/>
      <c r="O11" s="177"/>
      <c r="P11" s="1"/>
      <c r="Q11" s="1"/>
      <c r="R11" s="1"/>
      <c r="S11" s="1"/>
      <c r="T11" s="1"/>
      <c r="U11" s="1"/>
    </row>
    <row r="12" spans="1:21" s="2" customFormat="1" ht="15" customHeight="1">
      <c r="A12" s="373">
        <v>7</v>
      </c>
      <c r="B12" s="371" t="str">
        <f>IF('2.【出場者・演奏曲情報入力シート】'!C85="","",'2.【出場者・演奏曲情報入力シート】'!C85)</f>
        <v/>
      </c>
      <c r="C12" s="375" t="str">
        <f>IF($B$12="","",'2.【出場者・演奏曲情報入力シート】'!C84)</f>
        <v/>
      </c>
      <c r="D12" s="382" t="str">
        <f>IF($B$12="","",'2.【出場者・演奏曲情報入力シート】'!E84)</f>
        <v/>
      </c>
      <c r="E12" s="382" t="str">
        <f>IF($B$12="","",'2.【出場者・演奏曲情報入力シート】'!E85)</f>
        <v/>
      </c>
      <c r="F12" s="376" t="str">
        <f>IF($B$12="","",'2.【出場者・演奏曲情報入力シート】'!C86)</f>
        <v/>
      </c>
      <c r="G12" s="375" t="str">
        <f>IF($B$12="","",'2.【出場者・演奏曲情報入力シート】'!E86)</f>
        <v/>
      </c>
      <c r="H12" s="398"/>
      <c r="I12" s="174"/>
      <c r="J12" s="370" t="s">
        <v>166</v>
      </c>
      <c r="K12" s="102">
        <f t="shared" si="0"/>
        <v>0</v>
      </c>
      <c r="L12" s="102">
        <f t="shared" si="1"/>
        <v>0</v>
      </c>
      <c r="M12" s="103">
        <f t="shared" si="2"/>
        <v>0</v>
      </c>
      <c r="N12" s="177"/>
      <c r="O12" s="177"/>
      <c r="P12" s="1"/>
      <c r="Q12" s="1"/>
      <c r="R12" s="1"/>
      <c r="S12" s="1"/>
      <c r="T12" s="1"/>
      <c r="U12" s="1"/>
    </row>
    <row r="13" spans="1:21" s="2" customFormat="1" ht="15" customHeight="1">
      <c r="A13" s="373">
        <v>8</v>
      </c>
      <c r="B13" s="371" t="str">
        <f>IF('2.【出場者・演奏曲情報入力シート】'!C95="","",'2.【出場者・演奏曲情報入力シート】'!C95)</f>
        <v/>
      </c>
      <c r="C13" s="375" t="str">
        <f>IF($B$13="","",'2.【出場者・演奏曲情報入力シート】'!C94)</f>
        <v/>
      </c>
      <c r="D13" s="382" t="str">
        <f>IF($B$13="","",'2.【出場者・演奏曲情報入力シート】'!E94)</f>
        <v/>
      </c>
      <c r="E13" s="382" t="str">
        <f>IF($B$13="","",'2.【出場者・演奏曲情報入力シート】'!E95)</f>
        <v/>
      </c>
      <c r="F13" s="376" t="str">
        <f>IF($B$13="","",'2.【出場者・演奏曲情報入力シート】'!C96)</f>
        <v/>
      </c>
      <c r="G13" s="375" t="str">
        <f>IF($B$13="","",'2.【出場者・演奏曲情報入力シート】'!E96)</f>
        <v/>
      </c>
      <c r="H13" s="398"/>
      <c r="I13" s="174"/>
      <c r="J13" s="370" t="s">
        <v>167</v>
      </c>
      <c r="K13" s="102">
        <f t="shared" si="0"/>
        <v>0</v>
      </c>
      <c r="L13" s="102">
        <f t="shared" si="1"/>
        <v>0</v>
      </c>
      <c r="M13" s="103">
        <f t="shared" si="2"/>
        <v>0</v>
      </c>
      <c r="N13" s="177"/>
      <c r="O13" s="177"/>
      <c r="P13" s="1"/>
      <c r="Q13" s="1"/>
      <c r="R13" s="1"/>
      <c r="S13" s="1"/>
      <c r="T13" s="1"/>
      <c r="U13" s="1"/>
    </row>
    <row r="14" spans="1:21" s="2" customFormat="1" ht="15" customHeight="1">
      <c r="A14" s="373">
        <v>9</v>
      </c>
      <c r="B14" s="371" t="str">
        <f>IF('2.【出場者・演奏曲情報入力シート】'!C105="","",'2.【出場者・演奏曲情報入力シート】'!C105)</f>
        <v/>
      </c>
      <c r="C14" s="375" t="str">
        <f>IF($B$14="","",'2.【出場者・演奏曲情報入力シート】'!C104)</f>
        <v/>
      </c>
      <c r="D14" s="382" t="str">
        <f>IF($B$14="","",'2.【出場者・演奏曲情報入力シート】'!E104)</f>
        <v/>
      </c>
      <c r="E14" s="382" t="str">
        <f>IF($B$14="","",'2.【出場者・演奏曲情報入力シート】'!E105)</f>
        <v/>
      </c>
      <c r="F14" s="376" t="str">
        <f>IF($B$14="","",'2.【出場者・演奏曲情報入力シート】'!C106)</f>
        <v/>
      </c>
      <c r="G14" s="375" t="str">
        <f>IF($B$14="","",'2.【出場者・演奏曲情報入力シート】'!E106)</f>
        <v/>
      </c>
      <c r="H14" s="398"/>
      <c r="I14" s="374"/>
      <c r="J14" s="370" t="s">
        <v>168</v>
      </c>
      <c r="K14" s="102">
        <f t="shared" si="0"/>
        <v>0</v>
      </c>
      <c r="L14" s="102">
        <f t="shared" si="1"/>
        <v>0</v>
      </c>
      <c r="M14" s="103">
        <f t="shared" si="2"/>
        <v>0</v>
      </c>
      <c r="N14" s="177"/>
      <c r="O14" s="177"/>
      <c r="P14" s="1"/>
      <c r="Q14" s="1"/>
      <c r="R14" s="1"/>
      <c r="S14" s="1"/>
      <c r="T14" s="1"/>
      <c r="U14" s="1"/>
    </row>
    <row r="15" spans="1:21" s="2" customFormat="1" ht="15" customHeight="1">
      <c r="A15" s="373">
        <v>10</v>
      </c>
      <c r="B15" s="371" t="str">
        <f>IF('2.【出場者・演奏曲情報入力シート】'!C115="","",'2.【出場者・演奏曲情報入力シート】'!C115)</f>
        <v/>
      </c>
      <c r="C15" s="371" t="str">
        <f>IF($B$15="","",'2.【出場者・演奏曲情報入力シート】'!C114)</f>
        <v/>
      </c>
      <c r="D15" s="82" t="str">
        <f>IF($B$15="","",'2.【出場者・演奏曲情報入力シート】'!E114)</f>
        <v/>
      </c>
      <c r="E15" s="82" t="str">
        <f>IF($B$15="","",'2.【出場者・演奏曲情報入力シート】'!E115)</f>
        <v/>
      </c>
      <c r="F15" s="372" t="str">
        <f>IF($B$15="","",'2.【出場者・演奏曲情報入力シート】'!C116)</f>
        <v/>
      </c>
      <c r="G15" s="371" t="str">
        <f>IF($B$15="","",'2.【出場者・演奏曲情報入力シート】'!E116)</f>
        <v/>
      </c>
      <c r="H15" s="398"/>
      <c r="I15" s="178"/>
      <c r="J15" s="370" t="s">
        <v>169</v>
      </c>
      <c r="K15" s="102">
        <f t="shared" si="0"/>
        <v>0</v>
      </c>
      <c r="L15" s="102">
        <f t="shared" si="1"/>
        <v>0</v>
      </c>
      <c r="M15" s="103">
        <f t="shared" si="2"/>
        <v>0</v>
      </c>
      <c r="N15" s="177"/>
      <c r="O15" s="177"/>
      <c r="P15" s="1"/>
      <c r="Q15" s="1"/>
      <c r="R15" s="1"/>
      <c r="S15" s="1"/>
      <c r="T15" s="1"/>
      <c r="U15" s="1"/>
    </row>
    <row r="16" spans="1:21" s="2" customFormat="1" ht="15" customHeight="1">
      <c r="A16" s="178"/>
      <c r="B16" s="178"/>
      <c r="C16" s="178"/>
      <c r="D16" s="178"/>
      <c r="E16" s="178"/>
      <c r="F16" s="178"/>
      <c r="G16" s="178"/>
      <c r="H16" s="178"/>
      <c r="I16" s="178"/>
      <c r="J16" s="370" t="s">
        <v>170</v>
      </c>
      <c r="K16" s="102">
        <f t="shared" si="0"/>
        <v>0</v>
      </c>
      <c r="L16" s="102">
        <f t="shared" si="1"/>
        <v>0</v>
      </c>
      <c r="M16" s="103">
        <f t="shared" si="2"/>
        <v>0</v>
      </c>
      <c r="N16" s="177"/>
      <c r="O16" s="177"/>
      <c r="P16" s="1"/>
      <c r="Q16" s="1"/>
      <c r="R16" s="1"/>
      <c r="S16" s="1"/>
      <c r="T16" s="1"/>
      <c r="U16" s="1"/>
    </row>
    <row r="17" spans="1:21" s="2" customFormat="1" ht="15" customHeight="1">
      <c r="A17" s="176" t="s">
        <v>490</v>
      </c>
      <c r="B17" s="178"/>
      <c r="C17" s="178"/>
      <c r="D17" s="178"/>
      <c r="E17" s="178"/>
      <c r="F17" s="178"/>
      <c r="G17" s="178"/>
      <c r="H17" s="178"/>
      <c r="I17" s="178"/>
      <c r="J17" s="370" t="s">
        <v>171</v>
      </c>
      <c r="K17" s="102">
        <f t="shared" si="0"/>
        <v>0</v>
      </c>
      <c r="L17" s="102">
        <f t="shared" si="1"/>
        <v>0</v>
      </c>
      <c r="M17" s="103">
        <f t="shared" si="2"/>
        <v>0</v>
      </c>
      <c r="N17" s="177"/>
      <c r="O17" s="177"/>
      <c r="P17" s="1"/>
      <c r="Q17" s="1"/>
      <c r="R17" s="1"/>
      <c r="S17" s="1"/>
      <c r="T17" s="1"/>
      <c r="U17" s="1"/>
    </row>
    <row r="18" spans="1:21" s="2" customFormat="1" ht="15" customHeight="1">
      <c r="A18" s="176" t="s">
        <v>491</v>
      </c>
      <c r="B18" s="178"/>
      <c r="C18" s="178"/>
      <c r="D18" s="178"/>
      <c r="E18" s="178"/>
      <c r="F18" s="178"/>
      <c r="G18" s="178"/>
      <c r="H18" s="178"/>
      <c r="I18" s="178"/>
      <c r="J18" s="370" t="s">
        <v>172</v>
      </c>
      <c r="K18" s="102">
        <f t="shared" si="0"/>
        <v>0</v>
      </c>
      <c r="L18" s="102">
        <f t="shared" si="1"/>
        <v>0</v>
      </c>
      <c r="M18" s="103">
        <f t="shared" si="2"/>
        <v>0</v>
      </c>
      <c r="N18" s="177"/>
      <c r="O18" s="177"/>
      <c r="P18" s="1"/>
      <c r="Q18" s="1"/>
      <c r="R18" s="1"/>
      <c r="S18" s="1"/>
      <c r="T18" s="1"/>
      <c r="U18" s="1"/>
    </row>
    <row r="19" spans="1:21" s="2" customFormat="1" ht="15" customHeight="1">
      <c r="A19" s="176" t="s">
        <v>492</v>
      </c>
      <c r="B19" s="178"/>
      <c r="C19" s="178"/>
      <c r="D19" s="178"/>
      <c r="E19" s="178"/>
      <c r="F19" s="178"/>
      <c r="G19" s="178"/>
      <c r="H19" s="178"/>
      <c r="I19" s="178"/>
      <c r="J19" s="370" t="s">
        <v>173</v>
      </c>
      <c r="K19" s="102">
        <f t="shared" si="0"/>
        <v>0</v>
      </c>
      <c r="L19" s="102">
        <f t="shared" si="1"/>
        <v>0</v>
      </c>
      <c r="M19" s="103">
        <f t="shared" si="2"/>
        <v>0</v>
      </c>
      <c r="N19" s="177"/>
      <c r="O19" s="177"/>
      <c r="P19" s="1"/>
      <c r="Q19" s="1"/>
      <c r="R19" s="1"/>
      <c r="S19" s="1"/>
      <c r="T19" s="1"/>
      <c r="U19" s="1"/>
    </row>
    <row r="20" spans="1:21" s="2" customFormat="1" ht="15" customHeight="1">
      <c r="A20" s="176" t="s">
        <v>493</v>
      </c>
      <c r="B20" s="178"/>
      <c r="C20" s="178"/>
      <c r="D20" s="178"/>
      <c r="E20" s="178"/>
      <c r="F20" s="178"/>
      <c r="G20" s="178"/>
      <c r="H20" s="178"/>
      <c r="I20" s="178"/>
      <c r="J20" s="370" t="s">
        <v>174</v>
      </c>
      <c r="K20" s="102">
        <f t="shared" si="0"/>
        <v>0</v>
      </c>
      <c r="L20" s="102">
        <f t="shared" si="1"/>
        <v>0</v>
      </c>
      <c r="M20" s="103">
        <f t="shared" si="2"/>
        <v>0</v>
      </c>
      <c r="N20" s="176"/>
      <c r="O20" s="176"/>
      <c r="P20" s="1"/>
      <c r="Q20" s="1"/>
      <c r="R20" s="1"/>
      <c r="S20" s="1"/>
      <c r="T20" s="1"/>
      <c r="U20" s="1"/>
    </row>
    <row r="21" spans="1:21" s="2" customFormat="1" ht="15" customHeight="1">
      <c r="A21" s="177" t="s">
        <v>494</v>
      </c>
      <c r="B21" s="178"/>
      <c r="C21" s="178"/>
      <c r="D21" s="178"/>
      <c r="E21" s="178"/>
      <c r="F21" s="178"/>
      <c r="G21" s="178"/>
      <c r="H21" s="178"/>
      <c r="I21" s="178"/>
      <c r="J21" s="370" t="s">
        <v>175</v>
      </c>
      <c r="K21" s="102">
        <f t="shared" si="0"/>
        <v>0</v>
      </c>
      <c r="L21" s="102">
        <f t="shared" si="1"/>
        <v>0</v>
      </c>
      <c r="M21" s="103">
        <f t="shared" si="2"/>
        <v>0</v>
      </c>
      <c r="N21" s="176"/>
      <c r="O21" s="176"/>
      <c r="P21" s="1"/>
      <c r="Q21" s="1"/>
      <c r="R21" s="1"/>
      <c r="S21" s="1"/>
      <c r="T21" s="1"/>
      <c r="U21" s="1"/>
    </row>
    <row r="22" spans="1:21" s="2" customFormat="1" ht="15" customHeight="1">
      <c r="A22" s="178"/>
      <c r="B22" s="178"/>
      <c r="C22" s="178"/>
      <c r="D22" s="178"/>
      <c r="E22" s="178"/>
      <c r="F22" s="178"/>
      <c r="G22" s="178"/>
      <c r="H22" s="178"/>
      <c r="I22" s="178"/>
      <c r="J22" s="370" t="s">
        <v>176</v>
      </c>
      <c r="K22" s="102">
        <f t="shared" si="0"/>
        <v>0</v>
      </c>
      <c r="L22" s="102">
        <f t="shared" si="1"/>
        <v>0</v>
      </c>
      <c r="M22" s="103">
        <f t="shared" si="2"/>
        <v>0</v>
      </c>
      <c r="N22" s="177"/>
      <c r="O22" s="177"/>
      <c r="P22" s="1"/>
      <c r="Q22" s="1"/>
      <c r="R22" s="1"/>
      <c r="S22" s="1"/>
      <c r="T22" s="1"/>
      <c r="U22" s="1"/>
    </row>
    <row r="23" spans="1:21" s="2" customFormat="1" ht="15" customHeight="1">
      <c r="A23" s="177" t="s">
        <v>495</v>
      </c>
      <c r="B23" s="178"/>
      <c r="C23" s="178"/>
      <c r="D23" s="178"/>
      <c r="E23" s="178"/>
      <c r="F23" s="178"/>
      <c r="G23" s="178"/>
      <c r="H23" s="178"/>
      <c r="I23" s="178"/>
      <c r="J23" s="370" t="s">
        <v>177</v>
      </c>
      <c r="K23" s="102">
        <f t="shared" si="0"/>
        <v>0</v>
      </c>
      <c r="L23" s="102">
        <f t="shared" si="1"/>
        <v>0</v>
      </c>
      <c r="M23" s="103">
        <f t="shared" si="2"/>
        <v>0</v>
      </c>
      <c r="N23" s="177"/>
      <c r="O23" s="177"/>
      <c r="P23" s="1"/>
      <c r="Q23" s="1"/>
      <c r="R23" s="1"/>
      <c r="S23" s="1"/>
      <c r="T23" s="1"/>
      <c r="U23" s="1"/>
    </row>
    <row r="24" spans="1:21" s="2" customFormat="1" ht="15" customHeight="1">
      <c r="A24" s="177" t="s">
        <v>496</v>
      </c>
      <c r="B24" s="178"/>
      <c r="C24" s="178"/>
      <c r="D24" s="178"/>
      <c r="E24" s="178"/>
      <c r="F24" s="178"/>
      <c r="G24" s="178"/>
      <c r="H24" s="178"/>
      <c r="I24" s="178"/>
      <c r="J24" s="370" t="s">
        <v>178</v>
      </c>
      <c r="K24" s="102">
        <f t="shared" si="0"/>
        <v>0</v>
      </c>
      <c r="L24" s="102">
        <f t="shared" si="1"/>
        <v>0</v>
      </c>
      <c r="M24" s="103">
        <f t="shared" si="2"/>
        <v>0</v>
      </c>
      <c r="N24" s="177"/>
      <c r="O24" s="177"/>
      <c r="P24" s="1"/>
      <c r="Q24" s="1"/>
      <c r="R24" s="1"/>
      <c r="S24" s="1"/>
      <c r="T24" s="1"/>
      <c r="U24" s="1"/>
    </row>
    <row r="25" spans="1:21" s="2" customFormat="1" ht="15" customHeight="1">
      <c r="A25" s="177" t="s">
        <v>497</v>
      </c>
      <c r="B25" s="178"/>
      <c r="C25" s="178"/>
      <c r="D25" s="178"/>
      <c r="E25" s="178"/>
      <c r="F25" s="178"/>
      <c r="G25" s="178"/>
      <c r="H25" s="178"/>
      <c r="I25" s="178"/>
      <c r="J25" s="370" t="s">
        <v>179</v>
      </c>
      <c r="K25" s="102">
        <f t="shared" si="0"/>
        <v>0</v>
      </c>
      <c r="L25" s="102">
        <f t="shared" si="1"/>
        <v>0</v>
      </c>
      <c r="M25" s="103">
        <f t="shared" si="2"/>
        <v>0</v>
      </c>
      <c r="N25" s="177"/>
      <c r="O25" s="177"/>
      <c r="P25" s="1"/>
      <c r="Q25" s="1"/>
      <c r="R25" s="1"/>
      <c r="S25" s="1"/>
      <c r="T25" s="1"/>
      <c r="U25" s="1"/>
    </row>
    <row r="26" spans="1:21" s="2" customFormat="1" ht="15" customHeight="1" thickBot="1">
      <c r="A26" s="176" t="s">
        <v>498</v>
      </c>
      <c r="B26" s="178"/>
      <c r="C26" s="178"/>
      <c r="D26" s="178"/>
      <c r="E26" s="178"/>
      <c r="F26" s="178"/>
      <c r="G26" s="178"/>
      <c r="H26" s="178"/>
      <c r="I26" s="178"/>
      <c r="J26" s="369" t="s">
        <v>180</v>
      </c>
      <c r="K26" s="104">
        <f t="shared" si="0"/>
        <v>0</v>
      </c>
      <c r="L26" s="104">
        <f t="shared" si="1"/>
        <v>0</v>
      </c>
      <c r="M26" s="105">
        <f t="shared" si="2"/>
        <v>0</v>
      </c>
      <c r="N26" s="177"/>
      <c r="O26" s="177"/>
      <c r="P26" s="1"/>
      <c r="Q26" s="1"/>
      <c r="R26" s="1"/>
      <c r="S26" s="1"/>
      <c r="T26" s="1"/>
      <c r="U26" s="1"/>
    </row>
    <row r="27" spans="1:21" s="2" customFormat="1" ht="15" customHeight="1" thickTop="1" thickBot="1">
      <c r="A27" s="176" t="s">
        <v>499</v>
      </c>
      <c r="B27" s="178"/>
      <c r="C27" s="178"/>
      <c r="D27" s="178"/>
      <c r="E27" s="178"/>
      <c r="F27" s="178"/>
      <c r="G27" s="178"/>
      <c r="H27" s="178"/>
      <c r="I27" s="178"/>
      <c r="J27" s="368" t="s">
        <v>68</v>
      </c>
      <c r="K27" s="367">
        <f>SUM(K7:K26)</f>
        <v>0</v>
      </c>
      <c r="L27" s="367">
        <f>SUM(L7:L26)</f>
        <v>0</v>
      </c>
      <c r="M27" s="366">
        <f>SUM(M7:M26)</f>
        <v>0</v>
      </c>
      <c r="N27" s="177"/>
      <c r="O27" s="177"/>
      <c r="P27" s="1"/>
      <c r="Q27" s="1"/>
      <c r="R27" s="1"/>
      <c r="S27" s="1"/>
      <c r="T27" s="1"/>
      <c r="U27" s="1"/>
    </row>
    <row r="28" spans="1:21" s="2" customFormat="1" ht="15" customHeight="1">
      <c r="A28" s="178"/>
      <c r="B28" s="178"/>
      <c r="C28" s="178"/>
      <c r="D28" s="178"/>
      <c r="E28" s="178"/>
      <c r="F28" s="178"/>
      <c r="G28" s="178"/>
      <c r="H28" s="178"/>
      <c r="I28" s="174"/>
      <c r="J28" s="174"/>
      <c r="K28" s="174"/>
      <c r="L28" s="174"/>
      <c r="M28" s="174"/>
      <c r="N28" s="177"/>
      <c r="O28" s="1"/>
      <c r="P28" s="1"/>
      <c r="Q28" s="1"/>
      <c r="R28" s="1"/>
      <c r="S28" s="1"/>
      <c r="T28" s="1"/>
    </row>
    <row r="29" spans="1:21" s="2" customFormat="1" ht="15" customHeight="1">
      <c r="A29" s="178"/>
      <c r="B29" s="178"/>
      <c r="C29" s="178"/>
      <c r="D29" s="178"/>
      <c r="E29" s="178"/>
      <c r="F29" s="178"/>
      <c r="G29" s="178"/>
      <c r="H29" s="178"/>
      <c r="I29" s="178"/>
      <c r="J29" s="178"/>
      <c r="K29" s="178"/>
      <c r="L29" s="178"/>
      <c r="M29" s="178"/>
      <c r="N29" s="177"/>
      <c r="O29" s="1"/>
      <c r="P29" s="1"/>
      <c r="Q29" s="1"/>
      <c r="R29" s="1"/>
      <c r="S29" s="1"/>
      <c r="T29" s="1"/>
    </row>
    <row r="30" spans="1:21" s="2" customFormat="1" ht="15" customHeight="1">
      <c r="A30"/>
      <c r="B30"/>
      <c r="C30"/>
      <c r="D30"/>
      <c r="E30"/>
      <c r="F30"/>
      <c r="G30"/>
      <c r="H30"/>
      <c r="I30"/>
      <c r="J30"/>
      <c r="K30"/>
      <c r="L30"/>
      <c r="M30"/>
      <c r="N30" s="6"/>
      <c r="O30" s="1"/>
      <c r="P30" s="1"/>
      <c r="Q30" s="1"/>
      <c r="R30" s="1"/>
      <c r="S30" s="1"/>
      <c r="T30" s="1"/>
    </row>
    <row r="31" spans="1:21" s="2" customFormat="1" ht="15" customHeight="1">
      <c r="A31"/>
      <c r="B31"/>
      <c r="C31"/>
      <c r="D31"/>
      <c r="E31"/>
      <c r="F31"/>
      <c r="G31"/>
      <c r="H31"/>
      <c r="I31"/>
      <c r="J31"/>
      <c r="K31"/>
      <c r="L31"/>
      <c r="M31"/>
      <c r="N31" s="6"/>
      <c r="O31" s="1"/>
      <c r="P31" s="1"/>
      <c r="Q31" s="1"/>
      <c r="R31" s="1"/>
      <c r="S31" s="1"/>
      <c r="T31" s="1"/>
    </row>
    <row r="32" spans="1:21" s="2" customFormat="1" ht="15" customHeight="1">
      <c r="A32"/>
      <c r="B32"/>
      <c r="C32"/>
      <c r="D32"/>
      <c r="E32"/>
      <c r="F32"/>
      <c r="G32"/>
      <c r="H32"/>
      <c r="I32"/>
      <c r="J32"/>
      <c r="K32"/>
      <c r="L32"/>
      <c r="M32"/>
      <c r="N32" s="6"/>
      <c r="O32" s="1"/>
      <c r="P32" s="1"/>
      <c r="Q32" s="1"/>
      <c r="R32" s="1"/>
      <c r="S32" s="1"/>
      <c r="T32" s="1"/>
    </row>
    <row r="33" spans="1:20" s="2" customFormat="1" ht="15" customHeight="1">
      <c r="A33"/>
      <c r="B33"/>
      <c r="C33"/>
      <c r="D33"/>
      <c r="E33"/>
      <c r="F33"/>
      <c r="G33"/>
      <c r="H33"/>
      <c r="I33"/>
      <c r="J33"/>
      <c r="K33"/>
      <c r="L33"/>
      <c r="M33"/>
      <c r="N33" s="6"/>
      <c r="O33" s="1"/>
      <c r="P33" s="1"/>
      <c r="Q33" s="1"/>
      <c r="R33" s="1"/>
      <c r="S33" s="1"/>
      <c r="T33" s="1"/>
    </row>
    <row r="34" spans="1:20" s="2" customFormat="1" ht="15" customHeight="1">
      <c r="A34"/>
      <c r="B34"/>
      <c r="C34"/>
      <c r="D34"/>
      <c r="E34"/>
      <c r="F34"/>
      <c r="G34"/>
      <c r="H34"/>
      <c r="I34"/>
      <c r="J34"/>
      <c r="K34"/>
      <c r="L34"/>
      <c r="M34"/>
      <c r="N34" s="6"/>
      <c r="O34" s="1"/>
      <c r="P34" s="1"/>
      <c r="Q34" s="1"/>
      <c r="R34" s="1"/>
      <c r="S34" s="1"/>
      <c r="T34" s="1"/>
    </row>
    <row r="35" spans="1:20" s="2" customFormat="1" ht="15" customHeight="1">
      <c r="A35"/>
      <c r="B35"/>
      <c r="C35"/>
      <c r="D35"/>
      <c r="E35"/>
      <c r="F35"/>
      <c r="G35"/>
      <c r="H35"/>
      <c r="I35"/>
      <c r="J35"/>
      <c r="K35"/>
      <c r="L35"/>
      <c r="M35"/>
      <c r="N35" s="6"/>
      <c r="O35" s="1"/>
      <c r="P35" s="1"/>
      <c r="Q35" s="1"/>
      <c r="R35" s="1"/>
      <c r="S35" s="1"/>
      <c r="T35" s="1"/>
    </row>
    <row r="36" spans="1:20" s="2" customFormat="1" ht="15" customHeight="1">
      <c r="A36"/>
      <c r="B36"/>
      <c r="C36"/>
      <c r="D36"/>
      <c r="E36"/>
      <c r="F36"/>
      <c r="G36"/>
      <c r="H36"/>
      <c r="I36"/>
      <c r="J36"/>
      <c r="K36"/>
      <c r="L36"/>
      <c r="M36"/>
      <c r="N36" s="6"/>
      <c r="O36" s="1"/>
      <c r="P36" s="1"/>
      <c r="Q36" s="1"/>
      <c r="R36" s="1"/>
      <c r="S36" s="1"/>
      <c r="T36" s="1"/>
    </row>
    <row r="37" spans="1:20" s="2" customFormat="1" ht="15" customHeight="1">
      <c r="A37"/>
      <c r="B37"/>
      <c r="C37"/>
      <c r="D37"/>
      <c r="E37"/>
      <c r="F37"/>
      <c r="G37"/>
      <c r="H37"/>
      <c r="I37"/>
      <c r="J37"/>
      <c r="K37"/>
      <c r="L37"/>
      <c r="M37"/>
      <c r="N37" s="6"/>
      <c r="O37" s="1"/>
      <c r="P37" s="1"/>
      <c r="Q37" s="1"/>
      <c r="R37" s="1"/>
      <c r="S37" s="1"/>
      <c r="T37" s="1"/>
    </row>
    <row r="38" spans="1:20" s="2" customFormat="1" ht="15" customHeight="1">
      <c r="A38"/>
      <c r="B38"/>
      <c r="C38"/>
      <c r="D38"/>
      <c r="E38"/>
      <c r="F38"/>
      <c r="G38"/>
      <c r="H38"/>
      <c r="I38"/>
      <c r="J38"/>
      <c r="K38"/>
      <c r="L38"/>
      <c r="M38"/>
      <c r="N38" s="6"/>
      <c r="O38" s="1"/>
      <c r="P38" s="1"/>
      <c r="Q38" s="1"/>
      <c r="R38" s="1"/>
      <c r="S38" s="1"/>
      <c r="T38" s="1"/>
    </row>
    <row r="39" spans="1:20" s="2" customFormat="1" ht="15" customHeight="1">
      <c r="A39"/>
      <c r="B39"/>
      <c r="C39"/>
      <c r="D39"/>
      <c r="E39"/>
      <c r="F39"/>
      <c r="G39"/>
      <c r="H39"/>
      <c r="I39"/>
      <c r="J39"/>
      <c r="K39"/>
      <c r="L39"/>
      <c r="M39"/>
      <c r="N39" s="6"/>
      <c r="O39" s="1"/>
      <c r="P39" s="1"/>
      <c r="Q39" s="1"/>
      <c r="R39" s="1"/>
      <c r="S39" s="1"/>
      <c r="T39" s="1"/>
    </row>
    <row r="40" spans="1:20" s="2" customFormat="1" ht="15" customHeight="1">
      <c r="A40"/>
      <c r="B40"/>
      <c r="C40"/>
      <c r="D40"/>
      <c r="E40"/>
      <c r="F40"/>
      <c r="G40"/>
      <c r="H40"/>
      <c r="I40"/>
      <c r="J40"/>
      <c r="K40"/>
      <c r="L40"/>
      <c r="M40"/>
      <c r="N40" s="6"/>
      <c r="O40" s="1"/>
      <c r="P40" s="1"/>
      <c r="Q40" s="1"/>
      <c r="R40" s="1"/>
      <c r="S40" s="1"/>
      <c r="T40" s="1"/>
    </row>
    <row r="41" spans="1:20" s="2" customFormat="1" ht="15" customHeight="1">
      <c r="A41"/>
      <c r="B41"/>
      <c r="C41"/>
      <c r="D41"/>
      <c r="E41"/>
      <c r="F41"/>
      <c r="G41"/>
      <c r="H41"/>
      <c r="I41"/>
      <c r="J41"/>
      <c r="K41"/>
      <c r="L41"/>
      <c r="M41"/>
      <c r="N41" s="6"/>
      <c r="O41" s="1"/>
      <c r="P41" s="1"/>
      <c r="Q41" s="1"/>
      <c r="R41" s="1"/>
      <c r="S41" s="1"/>
      <c r="T41" s="1"/>
    </row>
    <row r="42" spans="1:20" s="2" customFormat="1" ht="15" customHeight="1">
      <c r="A42"/>
      <c r="B42"/>
      <c r="C42"/>
      <c r="D42"/>
      <c r="E42"/>
      <c r="F42"/>
      <c r="G42"/>
      <c r="H42"/>
      <c r="I42"/>
      <c r="J42"/>
      <c r="K42"/>
      <c r="L42"/>
      <c r="M42"/>
      <c r="N42" s="6"/>
      <c r="O42" s="1"/>
      <c r="P42" s="1"/>
      <c r="Q42" s="1"/>
      <c r="R42" s="1"/>
      <c r="S42" s="1"/>
      <c r="T42" s="1"/>
    </row>
    <row r="43" spans="1:20" s="2" customFormat="1" ht="15" customHeight="1">
      <c r="A43"/>
      <c r="B43"/>
      <c r="C43"/>
      <c r="D43"/>
      <c r="E43"/>
      <c r="F43"/>
      <c r="G43"/>
      <c r="H43"/>
      <c r="I43"/>
      <c r="J43"/>
      <c r="K43"/>
      <c r="L43"/>
      <c r="M43"/>
      <c r="N43" s="6"/>
      <c r="O43" s="1"/>
      <c r="P43" s="1"/>
      <c r="Q43" s="1"/>
      <c r="R43" s="1"/>
      <c r="S43" s="1"/>
      <c r="T43" s="1"/>
    </row>
    <row r="44" spans="1:20" s="2" customFormat="1" ht="15" customHeight="1">
      <c r="A44"/>
      <c r="B44"/>
      <c r="C44"/>
      <c r="D44"/>
      <c r="E44"/>
      <c r="F44"/>
      <c r="G44"/>
      <c r="H44"/>
      <c r="I44"/>
      <c r="J44"/>
      <c r="K44"/>
      <c r="L44"/>
      <c r="M44"/>
      <c r="N44" s="6"/>
      <c r="O44" s="1"/>
      <c r="P44" s="1"/>
      <c r="Q44" s="1"/>
      <c r="R44" s="1"/>
      <c r="S44" s="1"/>
      <c r="T44" s="1"/>
    </row>
    <row r="45" spans="1:20" s="2" customFormat="1" ht="15" customHeight="1">
      <c r="A45"/>
      <c r="B45"/>
      <c r="C45"/>
      <c r="D45"/>
      <c r="E45"/>
      <c r="F45"/>
      <c r="G45"/>
      <c r="H45"/>
      <c r="I45"/>
      <c r="J45"/>
      <c r="K45"/>
      <c r="L45"/>
      <c r="M45"/>
      <c r="N45" s="6"/>
      <c r="O45" s="1"/>
      <c r="P45" s="1"/>
      <c r="Q45" s="1"/>
      <c r="R45" s="1"/>
      <c r="S45" s="1"/>
      <c r="T45" s="1"/>
    </row>
    <row r="46" spans="1:20" s="2" customFormat="1" ht="15" customHeight="1">
      <c r="A46"/>
      <c r="B46"/>
      <c r="C46"/>
      <c r="D46"/>
      <c r="E46"/>
      <c r="F46"/>
      <c r="G46"/>
      <c r="H46"/>
      <c r="I46"/>
      <c r="J46"/>
      <c r="K46"/>
      <c r="L46"/>
      <c r="M46"/>
      <c r="N46" s="6"/>
      <c r="O46" s="1"/>
      <c r="P46" s="1"/>
      <c r="Q46" s="1"/>
      <c r="R46" s="1"/>
      <c r="S46" s="1"/>
      <c r="T46" s="1"/>
    </row>
    <row r="47" spans="1:20" s="2" customFormat="1" ht="15" customHeight="1">
      <c r="A47"/>
      <c r="B47"/>
      <c r="C47"/>
      <c r="D47"/>
      <c r="E47"/>
      <c r="F47"/>
      <c r="G47"/>
      <c r="H47"/>
      <c r="I47"/>
      <c r="J47"/>
      <c r="K47"/>
      <c r="L47"/>
      <c r="M47"/>
      <c r="N47" s="6"/>
      <c r="O47" s="1"/>
      <c r="P47" s="1"/>
      <c r="Q47" s="1"/>
      <c r="R47" s="1"/>
      <c r="S47" s="1"/>
      <c r="T47" s="1"/>
    </row>
    <row r="48" spans="1:20" s="2" customFormat="1" ht="15" customHeight="1">
      <c r="A48"/>
      <c r="B48"/>
      <c r="C48"/>
      <c r="D48"/>
      <c r="E48"/>
      <c r="F48"/>
      <c r="G48"/>
      <c r="H48"/>
      <c r="I48"/>
      <c r="J48"/>
      <c r="K48"/>
      <c r="L48"/>
      <c r="M48"/>
      <c r="N48" s="6"/>
      <c r="O48" s="1"/>
      <c r="P48" s="1"/>
      <c r="Q48" s="1"/>
      <c r="R48" s="1"/>
      <c r="S48" s="1"/>
      <c r="T48" s="1"/>
    </row>
    <row r="49" spans="1:20" s="2" customFormat="1" ht="15" customHeight="1">
      <c r="A49"/>
      <c r="B49"/>
      <c r="C49"/>
      <c r="D49"/>
      <c r="E49"/>
      <c r="F49"/>
      <c r="G49"/>
      <c r="H49"/>
      <c r="I49"/>
      <c r="J49"/>
      <c r="K49"/>
      <c r="L49"/>
      <c r="M49"/>
      <c r="N49" s="6"/>
      <c r="O49" s="1"/>
      <c r="P49" s="1"/>
      <c r="Q49" s="1"/>
      <c r="R49" s="1"/>
      <c r="S49" s="1"/>
      <c r="T49" s="1"/>
    </row>
    <row r="50" spans="1:20" s="2" customFormat="1" ht="15" customHeight="1">
      <c r="A50"/>
      <c r="B50"/>
      <c r="C50"/>
      <c r="D50"/>
      <c r="E50"/>
      <c r="F50"/>
      <c r="G50"/>
      <c r="H50"/>
      <c r="I50"/>
      <c r="J50"/>
      <c r="K50"/>
      <c r="L50"/>
      <c r="M50"/>
      <c r="N50" s="6"/>
      <c r="O50" s="1"/>
      <c r="P50" s="1"/>
      <c r="Q50" s="1"/>
      <c r="R50" s="1"/>
      <c r="S50" s="1"/>
      <c r="T50" s="1"/>
    </row>
    <row r="51" spans="1:20" s="2" customFormat="1" ht="15" customHeight="1">
      <c r="A51"/>
      <c r="B51"/>
      <c r="C51"/>
      <c r="D51"/>
      <c r="E51"/>
      <c r="F51"/>
      <c r="G51"/>
      <c r="H51"/>
      <c r="I51"/>
      <c r="J51"/>
      <c r="K51"/>
      <c r="L51"/>
      <c r="M51"/>
      <c r="N51" s="6"/>
      <c r="O51" s="1"/>
      <c r="P51" s="1"/>
      <c r="Q51" s="1"/>
      <c r="R51" s="1"/>
      <c r="S51" s="1"/>
      <c r="T51" s="1"/>
    </row>
    <row r="52" spans="1:20" s="2" customFormat="1" ht="15" customHeight="1">
      <c r="A52"/>
      <c r="B52"/>
      <c r="C52"/>
      <c r="D52"/>
      <c r="E52"/>
      <c r="F52"/>
      <c r="G52"/>
      <c r="H52"/>
      <c r="I52"/>
      <c r="J52"/>
      <c r="K52"/>
      <c r="L52"/>
      <c r="M52"/>
      <c r="N52" s="6"/>
      <c r="O52" s="1"/>
      <c r="P52" s="1"/>
      <c r="Q52" s="1"/>
      <c r="R52" s="1"/>
      <c r="S52" s="1"/>
      <c r="T52" s="1"/>
    </row>
    <row r="53" spans="1:20" s="2" customFormat="1" ht="15" customHeight="1">
      <c r="A53"/>
      <c r="B53"/>
      <c r="C53"/>
      <c r="D53"/>
      <c r="E53"/>
      <c r="F53"/>
      <c r="G53"/>
      <c r="H53"/>
      <c r="I53"/>
      <c r="J53"/>
      <c r="K53"/>
      <c r="L53"/>
      <c r="M53"/>
      <c r="N53" s="6"/>
      <c r="O53" s="1"/>
      <c r="P53" s="1"/>
      <c r="Q53" s="1"/>
      <c r="R53" s="1"/>
      <c r="S53" s="1"/>
      <c r="T53" s="1"/>
    </row>
    <row r="54" spans="1:20" s="2" customFormat="1" ht="15" customHeight="1">
      <c r="A54"/>
      <c r="B54"/>
      <c r="C54"/>
      <c r="D54"/>
      <c r="E54"/>
      <c r="F54"/>
      <c r="G54"/>
      <c r="H54"/>
      <c r="I54"/>
      <c r="J54"/>
      <c r="K54"/>
      <c r="L54"/>
      <c r="M54"/>
      <c r="N54" s="6"/>
      <c r="O54" s="1"/>
      <c r="P54" s="1"/>
      <c r="Q54" s="1"/>
      <c r="R54" s="1"/>
      <c r="S54" s="1"/>
      <c r="T54" s="1"/>
    </row>
    <row r="55" spans="1:20" s="2" customFormat="1" ht="15" customHeight="1">
      <c r="A55"/>
      <c r="B55"/>
      <c r="C55"/>
      <c r="D55"/>
      <c r="E55"/>
      <c r="F55"/>
      <c r="G55"/>
      <c r="H55"/>
      <c r="I55"/>
      <c r="J55"/>
      <c r="K55"/>
      <c r="L55"/>
      <c r="M55"/>
      <c r="N55" s="6"/>
      <c r="O55" s="1"/>
      <c r="P55" s="1"/>
      <c r="Q55" s="1"/>
      <c r="R55" s="1"/>
      <c r="S55" s="1"/>
      <c r="T55" s="1"/>
    </row>
    <row r="56" spans="1:20" s="2" customFormat="1" ht="15" customHeight="1">
      <c r="A56"/>
      <c r="B56"/>
      <c r="C56"/>
      <c r="D56"/>
      <c r="E56"/>
      <c r="F56"/>
      <c r="G56"/>
      <c r="H56"/>
      <c r="I56"/>
      <c r="J56"/>
      <c r="K56"/>
      <c r="L56"/>
      <c r="M56"/>
      <c r="N56" s="6"/>
      <c r="O56" s="1"/>
      <c r="P56" s="1"/>
      <c r="Q56" s="1"/>
      <c r="R56" s="1"/>
      <c r="S56" s="1"/>
      <c r="T56" s="1"/>
    </row>
    <row r="57" spans="1:20" s="2" customFormat="1" ht="15" customHeight="1">
      <c r="A57"/>
      <c r="B57"/>
      <c r="C57"/>
      <c r="D57"/>
      <c r="E57"/>
      <c r="F57"/>
      <c r="G57"/>
      <c r="H57"/>
      <c r="I57"/>
      <c r="J57"/>
      <c r="K57"/>
      <c r="L57"/>
      <c r="M57"/>
      <c r="N57" s="6"/>
      <c r="O57" s="1"/>
      <c r="P57" s="1"/>
      <c r="Q57" s="1"/>
      <c r="R57" s="1"/>
      <c r="S57" s="1"/>
      <c r="T57" s="1"/>
    </row>
    <row r="58" spans="1:20" s="2" customFormat="1" ht="15" customHeight="1">
      <c r="A58"/>
      <c r="B58"/>
      <c r="C58"/>
      <c r="D58"/>
      <c r="E58"/>
      <c r="F58"/>
      <c r="G58"/>
      <c r="H58"/>
      <c r="I58"/>
      <c r="J58"/>
      <c r="K58"/>
      <c r="L58"/>
      <c r="M58"/>
      <c r="N58" s="6"/>
      <c r="O58" s="1"/>
      <c r="P58" s="1"/>
      <c r="Q58" s="1"/>
      <c r="R58" s="1"/>
      <c r="S58" s="1"/>
      <c r="T58" s="1"/>
    </row>
    <row r="59" spans="1:20" s="2" customFormat="1" ht="15" customHeight="1">
      <c r="A59"/>
      <c r="B59"/>
      <c r="C59"/>
      <c r="D59"/>
      <c r="E59"/>
      <c r="F59"/>
      <c r="G59"/>
      <c r="H59"/>
      <c r="I59"/>
      <c r="J59"/>
      <c r="K59"/>
      <c r="L59"/>
      <c r="M59"/>
      <c r="N59" s="6"/>
      <c r="O59" s="1"/>
      <c r="P59" s="1"/>
      <c r="Q59" s="1"/>
      <c r="R59" s="1"/>
      <c r="S59" s="1"/>
      <c r="T59" s="1"/>
    </row>
    <row r="60" spans="1:20" s="2" customFormat="1" ht="15" customHeight="1">
      <c r="A60"/>
      <c r="B60"/>
      <c r="C60"/>
      <c r="D60"/>
      <c r="E60"/>
      <c r="F60"/>
      <c r="G60"/>
      <c r="H60"/>
      <c r="I60"/>
      <c r="J60"/>
      <c r="K60"/>
      <c r="L60"/>
      <c r="M60"/>
      <c r="N60" s="6"/>
      <c r="O60" s="1"/>
      <c r="P60" s="1"/>
      <c r="Q60" s="1"/>
      <c r="R60" s="1"/>
      <c r="S60" s="1"/>
      <c r="T60" s="1"/>
    </row>
    <row r="61" spans="1:20" s="2" customFormat="1" ht="15" customHeight="1">
      <c r="A61"/>
      <c r="B61"/>
      <c r="C61"/>
      <c r="D61"/>
      <c r="E61"/>
      <c r="F61"/>
      <c r="G61"/>
      <c r="H61"/>
      <c r="I61"/>
      <c r="J61"/>
      <c r="K61"/>
      <c r="L61"/>
      <c r="M61"/>
      <c r="N61" s="6"/>
      <c r="O61" s="1"/>
      <c r="P61" s="1"/>
      <c r="Q61" s="1"/>
      <c r="R61" s="1"/>
      <c r="S61" s="1"/>
      <c r="T61" s="1"/>
    </row>
    <row r="62" spans="1:20" s="2" customFormat="1" ht="15" customHeight="1">
      <c r="A62"/>
      <c r="B62"/>
      <c r="C62"/>
      <c r="D62"/>
      <c r="E62"/>
      <c r="F62"/>
      <c r="G62"/>
      <c r="H62"/>
      <c r="I62"/>
      <c r="J62"/>
      <c r="K62"/>
      <c r="L62"/>
      <c r="M62"/>
      <c r="N62" s="6"/>
      <c r="O62" s="1"/>
      <c r="P62" s="1"/>
      <c r="Q62" s="1"/>
      <c r="R62" s="1"/>
      <c r="S62" s="1"/>
      <c r="T62" s="1"/>
    </row>
    <row r="63" spans="1:20" s="2" customFormat="1" ht="15" customHeight="1">
      <c r="A63"/>
      <c r="B63"/>
      <c r="C63"/>
      <c r="D63"/>
      <c r="E63"/>
      <c r="F63"/>
      <c r="G63"/>
      <c r="H63"/>
      <c r="I63"/>
      <c r="J63"/>
      <c r="K63"/>
      <c r="L63"/>
      <c r="M63"/>
      <c r="N63" s="6"/>
      <c r="O63" s="1"/>
      <c r="P63" s="1"/>
      <c r="Q63" s="1"/>
      <c r="R63" s="1"/>
      <c r="S63" s="1"/>
      <c r="T63" s="1"/>
    </row>
    <row r="64" spans="1:20" s="2" customFormat="1" ht="15" customHeight="1">
      <c r="A64"/>
      <c r="B64"/>
      <c r="C64"/>
      <c r="D64"/>
      <c r="E64"/>
      <c r="F64"/>
      <c r="G64"/>
      <c r="H64"/>
      <c r="I64"/>
      <c r="J64"/>
      <c r="K64"/>
      <c r="L64"/>
      <c r="M64"/>
      <c r="N64" s="6"/>
      <c r="O64" s="1"/>
      <c r="P64" s="1"/>
      <c r="Q64" s="1"/>
      <c r="R64" s="1"/>
      <c r="S64" s="1"/>
      <c r="T64" s="1"/>
    </row>
    <row r="65" spans="1:20" s="2" customFormat="1" ht="15" customHeight="1">
      <c r="A65"/>
      <c r="B65"/>
      <c r="C65"/>
      <c r="D65"/>
      <c r="E65"/>
      <c r="F65"/>
      <c r="G65"/>
      <c r="H65"/>
      <c r="I65"/>
      <c r="J65"/>
      <c r="K65"/>
      <c r="L65"/>
      <c r="M65"/>
      <c r="N65" s="6"/>
      <c r="O65" s="1"/>
      <c r="P65" s="1"/>
      <c r="Q65" s="1"/>
      <c r="R65" s="1"/>
      <c r="S65" s="1"/>
      <c r="T65" s="1"/>
    </row>
    <row r="66" spans="1:20" s="2" customFormat="1" ht="15" customHeight="1">
      <c r="A66"/>
      <c r="B66"/>
      <c r="C66"/>
      <c r="D66"/>
      <c r="E66"/>
      <c r="F66"/>
      <c r="G66"/>
      <c r="H66"/>
      <c r="I66"/>
      <c r="J66"/>
      <c r="K66"/>
      <c r="L66"/>
      <c r="M66"/>
      <c r="N66" s="6"/>
      <c r="O66" s="1"/>
      <c r="P66" s="1"/>
      <c r="Q66" s="1"/>
      <c r="R66" s="1"/>
      <c r="S66" s="1"/>
      <c r="T66" s="1"/>
    </row>
    <row r="67" spans="1:20" s="2" customFormat="1" ht="15" customHeight="1">
      <c r="A67"/>
      <c r="B67"/>
      <c r="C67"/>
      <c r="D67"/>
      <c r="E67"/>
      <c r="F67"/>
      <c r="G67"/>
      <c r="H67"/>
      <c r="I67"/>
      <c r="J67"/>
      <c r="K67"/>
      <c r="L67"/>
      <c r="M67"/>
      <c r="N67" s="6"/>
      <c r="O67" s="1"/>
      <c r="P67" s="1"/>
      <c r="Q67" s="1"/>
      <c r="R67" s="1"/>
      <c r="S67" s="1"/>
      <c r="T67" s="1"/>
    </row>
    <row r="68" spans="1:20" s="2" customFormat="1" ht="15" customHeight="1">
      <c r="A68"/>
      <c r="B68"/>
      <c r="C68"/>
      <c r="D68"/>
      <c r="E68"/>
      <c r="F68"/>
      <c r="G68"/>
      <c r="H68"/>
      <c r="I68"/>
      <c r="J68"/>
      <c r="K68"/>
      <c r="L68"/>
      <c r="M68"/>
      <c r="N68" s="6"/>
      <c r="O68" s="1"/>
      <c r="P68" s="1"/>
      <c r="Q68" s="1"/>
      <c r="R68" s="1"/>
      <c r="S68" s="1"/>
      <c r="T68" s="1"/>
    </row>
    <row r="69" spans="1:20" s="2" customFormat="1" ht="15" customHeight="1">
      <c r="A69"/>
      <c r="B69"/>
      <c r="C69"/>
      <c r="D69"/>
      <c r="E69"/>
      <c r="F69"/>
      <c r="G69"/>
      <c r="H69"/>
      <c r="I69"/>
      <c r="J69"/>
      <c r="K69"/>
      <c r="L69"/>
      <c r="M69"/>
      <c r="N69" s="6"/>
      <c r="O69" s="1"/>
      <c r="P69" s="1"/>
      <c r="Q69" s="1"/>
      <c r="R69" s="1"/>
      <c r="S69" s="1"/>
      <c r="T69" s="1"/>
    </row>
    <row r="70" spans="1:20" s="2" customFormat="1" ht="15" customHeight="1">
      <c r="A70"/>
      <c r="B70"/>
      <c r="C70"/>
      <c r="D70"/>
      <c r="E70"/>
      <c r="F70"/>
      <c r="G70"/>
      <c r="H70"/>
      <c r="I70"/>
      <c r="J70"/>
      <c r="K70"/>
      <c r="L70"/>
      <c r="M70"/>
      <c r="N70" s="6"/>
      <c r="O70" s="1"/>
      <c r="P70" s="1"/>
      <c r="Q70" s="1"/>
      <c r="R70" s="1"/>
      <c r="S70" s="1"/>
      <c r="T70" s="1"/>
    </row>
    <row r="71" spans="1:20" s="2" customFormat="1" ht="15" customHeight="1">
      <c r="A71"/>
      <c r="B71"/>
      <c r="C71"/>
      <c r="D71"/>
      <c r="E71"/>
      <c r="F71"/>
      <c r="G71"/>
      <c r="H71"/>
      <c r="I71"/>
      <c r="J71"/>
      <c r="K71"/>
      <c r="L71"/>
      <c r="M71"/>
      <c r="N71" s="6"/>
      <c r="O71" s="1"/>
      <c r="P71" s="1"/>
      <c r="Q71" s="1"/>
      <c r="R71" s="1"/>
      <c r="S71" s="1"/>
      <c r="T71" s="1"/>
    </row>
    <row r="72" spans="1:20" s="2" customFormat="1" ht="15" customHeight="1">
      <c r="A72"/>
      <c r="B72"/>
      <c r="C72"/>
      <c r="D72"/>
      <c r="E72"/>
      <c r="F72"/>
      <c r="G72"/>
      <c r="H72"/>
      <c r="I72"/>
      <c r="J72"/>
      <c r="K72"/>
      <c r="L72"/>
      <c r="M72"/>
      <c r="N72" s="6"/>
      <c r="O72" s="1"/>
      <c r="P72" s="1"/>
      <c r="Q72" s="1"/>
      <c r="R72" s="1"/>
      <c r="S72" s="1"/>
      <c r="T72" s="1"/>
    </row>
    <row r="73" spans="1:20" s="2" customFormat="1" ht="15" customHeight="1">
      <c r="A73"/>
      <c r="B73"/>
      <c r="C73"/>
      <c r="D73"/>
      <c r="E73"/>
      <c r="F73"/>
      <c r="G73"/>
      <c r="H73"/>
      <c r="I73"/>
      <c r="J73"/>
      <c r="K73"/>
      <c r="L73"/>
      <c r="M73"/>
      <c r="N73" s="6"/>
      <c r="O73" s="1"/>
      <c r="P73" s="1"/>
      <c r="Q73" s="1"/>
      <c r="R73" s="1"/>
      <c r="S73" s="1"/>
      <c r="T73" s="1"/>
    </row>
    <row r="74" spans="1:20" s="2" customFormat="1" ht="15" customHeight="1">
      <c r="A74"/>
      <c r="B74"/>
      <c r="C74"/>
      <c r="D74"/>
      <c r="E74"/>
      <c r="F74"/>
      <c r="G74"/>
      <c r="H74"/>
      <c r="I74"/>
      <c r="J74"/>
      <c r="K74"/>
      <c r="L74"/>
      <c r="M74"/>
      <c r="N74" s="6"/>
      <c r="O74" s="1"/>
      <c r="P74" s="1"/>
      <c r="Q74" s="1"/>
      <c r="R74" s="1"/>
      <c r="S74" s="1"/>
      <c r="T74" s="1"/>
    </row>
    <row r="75" spans="1:20" s="2" customFormat="1" ht="15" customHeight="1">
      <c r="A75"/>
      <c r="B75"/>
      <c r="C75"/>
      <c r="D75"/>
      <c r="E75"/>
      <c r="F75"/>
      <c r="G75"/>
      <c r="H75"/>
      <c r="I75"/>
      <c r="J75"/>
      <c r="K75"/>
      <c r="L75"/>
      <c r="M75"/>
      <c r="N75" s="6"/>
      <c r="O75" s="1"/>
      <c r="P75" s="1"/>
      <c r="Q75" s="1"/>
      <c r="R75" s="1"/>
      <c r="S75" s="1"/>
      <c r="T75" s="1"/>
    </row>
    <row r="76" spans="1:20" ht="15" customHeight="1"/>
    <row r="77" spans="1:20" ht="15" customHeight="1"/>
    <row r="78" spans="1:20" ht="15" customHeight="1"/>
    <row r="79" spans="1:20" ht="15" customHeight="1"/>
    <row r="80" spans="1:2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row r="207"/>
    <row r="208"/>
    <row r="210"/>
    <row r="211"/>
    <row r="212"/>
    <row r="213"/>
  </sheetData>
  <sheetProtection algorithmName="SHA-512" hashValue="hznyicJV4OHSP5YsT9Y2suCy6q7hQZinueBS4h/T6UHR6b+vASr//m2j6o0u3VoAHs7WDrEf+Klym0qdyD/M0Q==" saltValue="DJ7j0AV/KjtQqNK1lfknoQ==" spinCount="100000" sheet="1" selectLockedCells="1"/>
  <protectedRanges>
    <protectedRange sqref="B6:G15" name="範囲1"/>
    <protectedRange sqref="H6:H15" name="範囲1_1"/>
  </protectedRanges>
  <mergeCells count="4">
    <mergeCell ref="J5:M5"/>
    <mergeCell ref="A1:L1"/>
    <mergeCell ref="A2:L2"/>
    <mergeCell ref="B5:C5"/>
  </mergeCells>
  <phoneticPr fontId="2"/>
  <dataValidations count="1">
    <dataValidation type="list" imeMode="hiragana" allowBlank="1" showInputMessage="1" showErrorMessage="1" sqref="H6:H15" xr:uid="{2436074D-84B4-42FC-83D3-757DD41EF4D2}">
      <formula1>"○"</formula1>
    </dataValidation>
  </dataValidations>
  <pageMargins left="0.70866141732283472" right="0.70866141732283472" top="0.74803149606299213" bottom="0.74803149606299213" header="0.31496062992125984" footer="0.31496062992125984"/>
  <pageSetup paperSize="9" scale="79" orientation="landscape" r:id="rId1"/>
  <colBreaks count="1" manualBreakCount="1">
    <brk id="14" max="2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R148"/>
  <sheetViews>
    <sheetView showGridLines="0" showRowColHeaders="0" showZeros="0" view="pageBreakPreview" zoomScaleSheetLayoutView="100" workbookViewId="0">
      <selection activeCell="AO1" sqref="AO1"/>
    </sheetView>
  </sheetViews>
  <sheetFormatPr defaultColWidth="0" defaultRowHeight="18.75" customHeight="1"/>
  <cols>
    <col min="1" max="40" width="2.5" style="15" customWidth="1"/>
    <col min="41" max="41" width="38" style="15" customWidth="1"/>
    <col min="42" max="42" width="12" style="15" hidden="1" customWidth="1"/>
    <col min="43" max="43" width="2.125" style="15" hidden="1" customWidth="1"/>
    <col min="44" max="44" width="21.5" style="15" hidden="1" customWidth="1"/>
    <col min="45" max="16384" width="9" style="15" hidden="1"/>
  </cols>
  <sheetData>
    <row r="1" spans="1:42" ht="36" customHeight="1">
      <c r="A1" s="583" t="str">
        <f>【更新用】イベント基本情報!B3&amp;CHAR(10)&amp;CHAR(13)&amp;【更新用】イベント基本情報!B4</f>
        <v>第27回全九州カラーガード・パーカッションコンテスト
_x000D_【ソロ部門】</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14"/>
      <c r="AP1" s="14"/>
    </row>
    <row r="2" spans="1:42" ht="36.75" customHeight="1">
      <c r="A2" s="584" t="s">
        <v>184</v>
      </c>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c r="AD2" s="584"/>
      <c r="AE2" s="584"/>
      <c r="AF2" s="584"/>
      <c r="AG2" s="584"/>
      <c r="AH2" s="584"/>
      <c r="AI2" s="584"/>
      <c r="AJ2" s="584"/>
      <c r="AK2" s="584"/>
      <c r="AL2" s="584"/>
      <c r="AM2" s="584"/>
      <c r="AN2" s="584"/>
      <c r="AO2" s="16"/>
    </row>
    <row r="3" spans="1:42" ht="19.149999999999999" customHeight="1" thickBo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6"/>
    </row>
    <row r="4" spans="1:42" ht="19.149999999999999" customHeight="1">
      <c r="A4" s="585" t="s">
        <v>10</v>
      </c>
      <c r="B4" s="586"/>
      <c r="C4" s="586"/>
      <c r="D4" s="586"/>
      <c r="E4" s="586"/>
      <c r="F4" s="587"/>
      <c r="G4" s="628">
        <f>'1.【参加申込入力シート】'!K11</f>
        <v>0</v>
      </c>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597" t="s">
        <v>153</v>
      </c>
      <c r="AJ4" s="586"/>
      <c r="AK4" s="586"/>
      <c r="AL4" s="586"/>
      <c r="AM4" s="586"/>
      <c r="AN4" s="634"/>
    </row>
    <row r="5" spans="1:42" ht="19.149999999999999" customHeight="1">
      <c r="A5" s="591" t="s">
        <v>312</v>
      </c>
      <c r="B5" s="465"/>
      <c r="C5" s="465"/>
      <c r="D5" s="465"/>
      <c r="E5" s="465"/>
      <c r="F5" s="542"/>
      <c r="G5" s="630">
        <f>'1.【参加申込入力シート】'!D11</f>
        <v>0</v>
      </c>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5" t="str">
        <f>IF(COUNTIF('1.【参加申込入力シート】'!D10,"※*"),"",'1.【参加申込入力シート】'!D10)</f>
        <v/>
      </c>
      <c r="AJ5" s="636"/>
      <c r="AK5" s="636"/>
      <c r="AL5" s="636"/>
      <c r="AM5" s="636"/>
      <c r="AN5" s="637"/>
    </row>
    <row r="6" spans="1:42" ht="19.149999999999999" customHeight="1">
      <c r="A6" s="592"/>
      <c r="B6" s="466"/>
      <c r="C6" s="466"/>
      <c r="D6" s="466"/>
      <c r="E6" s="466"/>
      <c r="F6" s="593"/>
      <c r="G6" s="632"/>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8"/>
      <c r="AJ6" s="639"/>
      <c r="AK6" s="639"/>
      <c r="AL6" s="639"/>
      <c r="AM6" s="639"/>
      <c r="AN6" s="640"/>
    </row>
    <row r="7" spans="1:42" ht="19.149999999999999" customHeight="1">
      <c r="A7" s="588" t="s">
        <v>10</v>
      </c>
      <c r="B7" s="589"/>
      <c r="C7" s="589"/>
      <c r="D7" s="589"/>
      <c r="E7" s="589"/>
      <c r="F7" s="590"/>
      <c r="G7" s="594">
        <f>'1.【参加申込入力シート】'!K16</f>
        <v>0</v>
      </c>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96"/>
    </row>
    <row r="8" spans="1:42" ht="19.149999999999999" customHeight="1">
      <c r="A8" s="644" t="s">
        <v>18</v>
      </c>
      <c r="B8" s="623"/>
      <c r="C8" s="623"/>
      <c r="D8" s="623"/>
      <c r="E8" s="623"/>
      <c r="F8" s="624"/>
      <c r="G8" s="23" t="s">
        <v>4</v>
      </c>
      <c r="H8" s="523" t="str">
        <f>DBCS('1.【参加申込入力シート】'!M15)</f>
        <v>－</v>
      </c>
      <c r="I8" s="523"/>
      <c r="J8" s="523"/>
      <c r="K8" s="523"/>
      <c r="L8" s="523"/>
      <c r="M8" s="523"/>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5"/>
    </row>
    <row r="9" spans="1:42" ht="19.149999999999999" customHeight="1">
      <c r="A9" s="591"/>
      <c r="B9" s="465"/>
      <c r="C9" s="465"/>
      <c r="D9" s="465"/>
      <c r="E9" s="465"/>
      <c r="F9" s="542"/>
      <c r="G9" s="641" t="str">
        <f>DBCS('1.【参加申込入力シート】'!D16)</f>
        <v/>
      </c>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642"/>
      <c r="AI9" s="642"/>
      <c r="AJ9" s="642"/>
      <c r="AK9" s="642"/>
      <c r="AL9" s="642"/>
      <c r="AM9" s="642"/>
      <c r="AN9" s="643"/>
    </row>
    <row r="10" spans="1:42" ht="19.149999999999999" customHeight="1">
      <c r="A10" s="592"/>
      <c r="B10" s="466"/>
      <c r="C10" s="466"/>
      <c r="D10" s="466"/>
      <c r="E10" s="466"/>
      <c r="F10" s="593"/>
      <c r="G10" s="609" t="s">
        <v>8</v>
      </c>
      <c r="H10" s="610"/>
      <c r="I10" s="610"/>
      <c r="J10" s="551" t="str">
        <f>DBCS('1.【参加申込入力シート】'!M17)</f>
        <v>－－</v>
      </c>
      <c r="K10" s="551"/>
      <c r="L10" s="551"/>
      <c r="M10" s="551"/>
      <c r="N10" s="551"/>
      <c r="O10" s="551"/>
      <c r="P10" s="551"/>
      <c r="Q10" s="551"/>
      <c r="R10" s="551"/>
      <c r="S10" s="551"/>
      <c r="T10" s="551"/>
      <c r="U10" s="551"/>
      <c r="V10" s="551"/>
      <c r="W10" s="611"/>
      <c r="X10" s="550" t="s">
        <v>7</v>
      </c>
      <c r="Y10" s="550"/>
      <c r="Z10" s="550"/>
      <c r="AA10" s="551" t="str">
        <f>DBCS('1.【参加申込入力シート】'!M18)</f>
        <v>－－</v>
      </c>
      <c r="AB10" s="551"/>
      <c r="AC10" s="551"/>
      <c r="AD10" s="551"/>
      <c r="AE10" s="551"/>
      <c r="AF10" s="551"/>
      <c r="AG10" s="551"/>
      <c r="AH10" s="551"/>
      <c r="AI10" s="551"/>
      <c r="AJ10" s="551"/>
      <c r="AK10" s="551"/>
      <c r="AL10" s="551"/>
      <c r="AM10" s="551"/>
      <c r="AN10" s="552"/>
    </row>
    <row r="11" spans="1:42" ht="19.149999999999999" customHeight="1" thickBot="1">
      <c r="A11" s="598" t="s">
        <v>94</v>
      </c>
      <c r="B11" s="599"/>
      <c r="C11" s="599"/>
      <c r="D11" s="599"/>
      <c r="E11" s="599"/>
      <c r="F11" s="599"/>
      <c r="G11" s="606">
        <f>'1.【参加申込入力シート】'!D19</f>
        <v>0</v>
      </c>
      <c r="H11" s="607"/>
      <c r="I11" s="607"/>
      <c r="J11" s="607"/>
      <c r="K11" s="607"/>
      <c r="L11" s="607"/>
      <c r="M11" s="607"/>
      <c r="N11" s="607"/>
      <c r="O11" s="607"/>
      <c r="P11" s="607"/>
      <c r="Q11" s="607"/>
      <c r="R11" s="607"/>
      <c r="S11" s="607"/>
      <c r="T11" s="607"/>
      <c r="U11" s="607"/>
      <c r="V11" s="607"/>
      <c r="W11" s="608"/>
      <c r="X11" s="604" t="s">
        <v>304</v>
      </c>
      <c r="Y11" s="604"/>
      <c r="Z11" s="604"/>
      <c r="AA11" s="604"/>
      <c r="AB11" s="604"/>
      <c r="AC11" s="604"/>
      <c r="AD11" s="604"/>
      <c r="AE11" s="604"/>
      <c r="AF11" s="604"/>
      <c r="AG11" s="604"/>
      <c r="AH11" s="604"/>
      <c r="AI11" s="604"/>
      <c r="AJ11" s="604"/>
      <c r="AK11" s="604"/>
      <c r="AL11" s="604"/>
      <c r="AM11" s="604"/>
      <c r="AN11" s="605"/>
    </row>
    <row r="12" spans="1:42" ht="19.149999999999999" customHeight="1">
      <c r="A12" s="612" t="s">
        <v>288</v>
      </c>
      <c r="B12" s="613"/>
      <c r="C12" s="597" t="s">
        <v>19</v>
      </c>
      <c r="D12" s="586"/>
      <c r="E12" s="586"/>
      <c r="F12" s="587"/>
      <c r="G12" s="600">
        <f>'1.【参加申込入力シート】'!K20</f>
        <v>0</v>
      </c>
      <c r="H12" s="601"/>
      <c r="I12" s="601"/>
      <c r="J12" s="601"/>
      <c r="K12" s="601"/>
      <c r="L12" s="601"/>
      <c r="M12" s="601"/>
      <c r="N12" s="601"/>
      <c r="O12" s="602"/>
      <c r="P12" s="603" t="s">
        <v>0</v>
      </c>
      <c r="Q12" s="586"/>
      <c r="R12" s="587"/>
      <c r="S12" s="553" t="s">
        <v>17</v>
      </c>
      <c r="T12" s="464"/>
      <c r="U12" s="464"/>
      <c r="V12" s="541"/>
      <c r="W12" s="559" t="s">
        <v>8</v>
      </c>
      <c r="X12" s="560"/>
      <c r="Y12" s="560"/>
      <c r="Z12" s="560"/>
      <c r="AA12" s="560"/>
      <c r="AB12" s="560"/>
      <c r="AC12" s="561" t="str">
        <f>DBCS('1.【参加申込入力シート】'!M22)</f>
        <v>－－</v>
      </c>
      <c r="AD12" s="561"/>
      <c r="AE12" s="561"/>
      <c r="AF12" s="561"/>
      <c r="AG12" s="561"/>
      <c r="AH12" s="561"/>
      <c r="AI12" s="561"/>
      <c r="AJ12" s="561"/>
      <c r="AK12" s="561"/>
      <c r="AL12" s="561"/>
      <c r="AM12" s="561"/>
      <c r="AN12" s="562"/>
    </row>
    <row r="13" spans="1:42" ht="19.149999999999999" customHeight="1">
      <c r="A13" s="614"/>
      <c r="B13" s="615"/>
      <c r="C13" s="622" t="s">
        <v>1</v>
      </c>
      <c r="D13" s="623"/>
      <c r="E13" s="623"/>
      <c r="F13" s="624"/>
      <c r="G13" s="616">
        <f>'1.【参加申込入力シート】'!D20</f>
        <v>0</v>
      </c>
      <c r="H13" s="617"/>
      <c r="I13" s="617"/>
      <c r="J13" s="617"/>
      <c r="K13" s="617"/>
      <c r="L13" s="617"/>
      <c r="M13" s="617"/>
      <c r="N13" s="617"/>
      <c r="O13" s="618"/>
      <c r="P13" s="565" t="str">
        <f>IF(COUNTIF('1.【参加申込入力シート】'!D21,"※*"),"",'1.【参加申込入力シート】'!D21)</f>
        <v/>
      </c>
      <c r="Q13" s="566"/>
      <c r="R13" s="567"/>
      <c r="S13" s="465"/>
      <c r="T13" s="465"/>
      <c r="U13" s="465"/>
      <c r="V13" s="542"/>
      <c r="W13" s="557" t="s">
        <v>7</v>
      </c>
      <c r="X13" s="558"/>
      <c r="Y13" s="558"/>
      <c r="Z13" s="558"/>
      <c r="AA13" s="558"/>
      <c r="AB13" s="558"/>
      <c r="AC13" s="563" t="str">
        <f>DBCS('1.【参加申込入力シート】'!M23)</f>
        <v>－－</v>
      </c>
      <c r="AD13" s="563"/>
      <c r="AE13" s="563"/>
      <c r="AF13" s="563"/>
      <c r="AG13" s="563"/>
      <c r="AH13" s="563"/>
      <c r="AI13" s="563"/>
      <c r="AJ13" s="563"/>
      <c r="AK13" s="563"/>
      <c r="AL13" s="563"/>
      <c r="AM13" s="563"/>
      <c r="AN13" s="564"/>
    </row>
    <row r="14" spans="1:42" ht="19.149999999999999" customHeight="1" thickBot="1">
      <c r="A14" s="614"/>
      <c r="B14" s="615"/>
      <c r="C14" s="625"/>
      <c r="D14" s="466"/>
      <c r="E14" s="466"/>
      <c r="F14" s="593"/>
      <c r="G14" s="619"/>
      <c r="H14" s="620"/>
      <c r="I14" s="620"/>
      <c r="J14" s="620"/>
      <c r="K14" s="620"/>
      <c r="L14" s="620"/>
      <c r="M14" s="620"/>
      <c r="N14" s="620"/>
      <c r="O14" s="621"/>
      <c r="P14" s="568"/>
      <c r="Q14" s="569"/>
      <c r="R14" s="570"/>
      <c r="S14" s="465"/>
      <c r="T14" s="465"/>
      <c r="U14" s="465"/>
      <c r="V14" s="542"/>
      <c r="W14" s="626" t="s">
        <v>300</v>
      </c>
      <c r="X14" s="627"/>
      <c r="Y14" s="627"/>
      <c r="Z14" s="627"/>
      <c r="AA14" s="627"/>
      <c r="AB14" s="627"/>
      <c r="AC14" s="554" t="str">
        <f>DBCS('1.【参加申込入力シート】'!M24)</f>
        <v>－－</v>
      </c>
      <c r="AD14" s="555"/>
      <c r="AE14" s="555"/>
      <c r="AF14" s="555"/>
      <c r="AG14" s="555"/>
      <c r="AH14" s="555"/>
      <c r="AI14" s="555"/>
      <c r="AJ14" s="555"/>
      <c r="AK14" s="555"/>
      <c r="AL14" s="555"/>
      <c r="AM14" s="555"/>
      <c r="AN14" s="556"/>
    </row>
    <row r="15" spans="1:42" ht="19.149999999999999" customHeight="1">
      <c r="A15" s="540" t="s">
        <v>186</v>
      </c>
      <c r="B15" s="464"/>
      <c r="C15" s="464"/>
      <c r="D15" s="464"/>
      <c r="E15" s="464"/>
      <c r="F15" s="541"/>
      <c r="G15" s="245"/>
      <c r="H15" s="380"/>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193"/>
    </row>
    <row r="16" spans="1:42" ht="19.149999999999999" customHeight="1">
      <c r="A16" s="535"/>
      <c r="B16" s="465"/>
      <c r="C16" s="465"/>
      <c r="D16" s="465"/>
      <c r="E16" s="465"/>
      <c r="F16" s="542"/>
      <c r="G16" s="5"/>
      <c r="H16" s="186"/>
      <c r="I16" s="463" t="str">
        <f>IF('1.【参加申込入力シート】'!D28="0 名","",'1.【参加申込入力シート】'!B28&amp;"（ "&amp;'1.【参加申込入力シート】'!D28&amp;" 名 ）")</f>
        <v>カラーガード（ 0 名 ）</v>
      </c>
      <c r="J16" s="463"/>
      <c r="K16" s="463"/>
      <c r="L16" s="463"/>
      <c r="M16" s="463"/>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95"/>
    </row>
    <row r="17" spans="1:42" ht="19.149999999999999" customHeight="1">
      <c r="A17" s="535"/>
      <c r="B17" s="465"/>
      <c r="C17" s="465"/>
      <c r="D17" s="465"/>
      <c r="E17" s="465"/>
      <c r="F17" s="542"/>
      <c r="G17" s="282"/>
      <c r="H17" s="282"/>
      <c r="I17" s="463"/>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c r="AN17" s="95"/>
    </row>
    <row r="18" spans="1:42" ht="19.149999999999999" customHeight="1">
      <c r="A18" s="535"/>
      <c r="B18" s="465"/>
      <c r="C18" s="465"/>
      <c r="D18" s="465"/>
      <c r="E18" s="465"/>
      <c r="F18" s="542"/>
      <c r="G18" s="5"/>
      <c r="H18" s="5"/>
      <c r="I18" s="463" t="str">
        <f>IF('1.【参加申込入力シート】'!D29="0 名","",'1.【参加申込入力シート】'!B29&amp;"（ "&amp;'1.【参加申込入力シート】'!D29&amp;" 名 ）")</f>
        <v>パーカッション（ 0 名 ）</v>
      </c>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463"/>
      <c r="AN18" s="194"/>
    </row>
    <row r="19" spans="1:42" ht="19.149999999999999" customHeight="1">
      <c r="A19" s="535"/>
      <c r="B19" s="465"/>
      <c r="C19" s="465"/>
      <c r="D19" s="465"/>
      <c r="E19" s="465"/>
      <c r="F19" s="542"/>
      <c r="G19" s="282"/>
      <c r="H19" s="282"/>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c r="AG19" s="463"/>
      <c r="AH19" s="463"/>
      <c r="AI19" s="463"/>
      <c r="AJ19" s="463"/>
      <c r="AK19" s="463"/>
      <c r="AL19" s="463"/>
      <c r="AM19" s="463"/>
      <c r="AN19" s="95"/>
    </row>
    <row r="20" spans="1:42" ht="19.149999999999999" customHeight="1" thickBot="1">
      <c r="A20" s="536"/>
      <c r="B20" s="480"/>
      <c r="C20" s="480"/>
      <c r="D20" s="480"/>
      <c r="E20" s="480"/>
      <c r="F20" s="543"/>
      <c r="G20" s="291"/>
      <c r="H20" s="291"/>
      <c r="I20" s="291"/>
      <c r="J20" s="291"/>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91"/>
      <c r="AJ20" s="291"/>
      <c r="AK20" s="291"/>
      <c r="AL20" s="291"/>
      <c r="AM20" s="291"/>
      <c r="AN20" s="292"/>
    </row>
    <row r="21" spans="1:42" ht="13.5" customHeight="1">
      <c r="A21" s="535" t="s">
        <v>265</v>
      </c>
      <c r="B21" s="465"/>
      <c r="C21" s="465"/>
      <c r="D21" s="465"/>
      <c r="E21" s="465"/>
      <c r="F21" s="465"/>
      <c r="G21" s="726" t="s">
        <v>266</v>
      </c>
      <c r="H21" s="464"/>
      <c r="I21" s="479"/>
      <c r="J21" s="467" t="str">
        <f>DBCS('1.【参加申込入力シート】'!D28+'1.【参加申込入力シート】'!D29)</f>
        <v>０</v>
      </c>
      <c r="K21" s="468"/>
      <c r="L21" s="468"/>
      <c r="M21" s="468"/>
      <c r="N21" s="468"/>
      <c r="O21" s="464" t="s">
        <v>69</v>
      </c>
      <c r="P21" s="464"/>
      <c r="Q21" s="464"/>
      <c r="R21" s="464"/>
      <c r="S21" s="464"/>
      <c r="T21" s="464"/>
      <c r="U21" s="464"/>
      <c r="V21" s="544"/>
      <c r="W21" s="544"/>
      <c r="X21" s="544"/>
      <c r="Y21" s="464"/>
      <c r="Z21" s="464"/>
      <c r="AA21" s="464"/>
      <c r="AB21" s="464"/>
      <c r="AC21" s="464"/>
      <c r="AD21" s="464"/>
      <c r="AE21" s="464"/>
      <c r="AF21" s="464"/>
      <c r="AG21" s="468"/>
      <c r="AH21" s="468"/>
      <c r="AI21" s="468"/>
      <c r="AJ21" s="468"/>
      <c r="AK21" s="468"/>
      <c r="AL21" s="464"/>
      <c r="AM21" s="464"/>
      <c r="AN21" s="483"/>
    </row>
    <row r="22" spans="1:42" ht="13.5" customHeight="1">
      <c r="A22" s="535"/>
      <c r="B22" s="465"/>
      <c r="C22" s="465"/>
      <c r="D22" s="465"/>
      <c r="E22" s="465"/>
      <c r="F22" s="465"/>
      <c r="G22" s="727"/>
      <c r="H22" s="465"/>
      <c r="I22" s="728"/>
      <c r="J22" s="469"/>
      <c r="K22" s="470"/>
      <c r="L22" s="470"/>
      <c r="M22" s="470"/>
      <c r="N22" s="470"/>
      <c r="O22" s="465"/>
      <c r="P22" s="465"/>
      <c r="Q22" s="465"/>
      <c r="R22" s="465"/>
      <c r="S22" s="465"/>
      <c r="T22" s="465"/>
      <c r="U22" s="465"/>
      <c r="V22" s="545"/>
      <c r="W22" s="545"/>
      <c r="X22" s="545"/>
      <c r="Y22" s="465"/>
      <c r="Z22" s="465"/>
      <c r="AA22" s="465"/>
      <c r="AB22" s="465"/>
      <c r="AC22" s="465"/>
      <c r="AD22" s="465"/>
      <c r="AE22" s="465"/>
      <c r="AF22" s="465"/>
      <c r="AG22" s="470"/>
      <c r="AH22" s="470"/>
      <c r="AI22" s="470"/>
      <c r="AJ22" s="470"/>
      <c r="AK22" s="470"/>
      <c r="AL22" s="465"/>
      <c r="AM22" s="465"/>
      <c r="AN22" s="715"/>
    </row>
    <row r="23" spans="1:42" ht="13.5" customHeight="1">
      <c r="A23" s="535"/>
      <c r="B23" s="465"/>
      <c r="C23" s="465"/>
      <c r="D23" s="465"/>
      <c r="E23" s="465"/>
      <c r="F23" s="465"/>
      <c r="G23" s="625"/>
      <c r="H23" s="466"/>
      <c r="I23" s="729"/>
      <c r="J23" s="471"/>
      <c r="K23" s="472"/>
      <c r="L23" s="472"/>
      <c r="M23" s="472"/>
      <c r="N23" s="472"/>
      <c r="O23" s="466"/>
      <c r="P23" s="466"/>
      <c r="Q23" s="466"/>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07"/>
    </row>
    <row r="24" spans="1:42" ht="19.149999999999999" customHeight="1">
      <c r="A24" s="535"/>
      <c r="B24" s="465"/>
      <c r="C24" s="465"/>
      <c r="D24" s="465"/>
      <c r="E24" s="465"/>
      <c r="F24" s="465"/>
      <c r="G24" s="487" t="s">
        <v>272</v>
      </c>
      <c r="H24" s="465"/>
      <c r="I24" s="465"/>
      <c r="J24" s="695" t="str">
        <f>DBCS('1.【参加申込入力シート】'!D30)</f>
        <v/>
      </c>
      <c r="K24" s="696"/>
      <c r="L24" s="696"/>
      <c r="M24" s="696"/>
      <c r="N24" s="696"/>
      <c r="O24" s="694" t="s">
        <v>69</v>
      </c>
      <c r="P24" s="694"/>
      <c r="Q24" s="694"/>
      <c r="R24" s="289"/>
      <c r="S24" s="690" t="str">
        <f>"（"&amp;DBCS(【更新用】イベント基本情報!$E$7)&amp;"名まで登録可能）　※登録引率者は実施規定参照"</f>
        <v>（２名まで登録可能）　※登録引率者は実施規定参照</v>
      </c>
      <c r="T24" s="690"/>
      <c r="U24" s="690"/>
      <c r="V24" s="690"/>
      <c r="W24" s="690"/>
      <c r="X24" s="690"/>
      <c r="Y24" s="690"/>
      <c r="Z24" s="690"/>
      <c r="AA24" s="690"/>
      <c r="AB24" s="690"/>
      <c r="AC24" s="690"/>
      <c r="AD24" s="690"/>
      <c r="AE24" s="690"/>
      <c r="AF24" s="690"/>
      <c r="AG24" s="690"/>
      <c r="AH24" s="690"/>
      <c r="AI24" s="690"/>
      <c r="AJ24" s="690"/>
      <c r="AK24" s="690"/>
      <c r="AL24" s="690"/>
      <c r="AM24" s="690"/>
      <c r="AN24" s="691"/>
      <c r="AO24" s="5"/>
      <c r="AP24" s="194"/>
    </row>
    <row r="25" spans="1:42" ht="19.149999999999999" customHeight="1" thickBot="1">
      <c r="A25" s="536"/>
      <c r="B25" s="480"/>
      <c r="C25" s="480"/>
      <c r="D25" s="480"/>
      <c r="E25" s="480"/>
      <c r="F25" s="480"/>
      <c r="G25" s="488"/>
      <c r="H25" s="480"/>
      <c r="I25" s="480"/>
      <c r="J25" s="697"/>
      <c r="K25" s="698"/>
      <c r="L25" s="698"/>
      <c r="M25" s="698"/>
      <c r="N25" s="698"/>
      <c r="O25" s="480"/>
      <c r="P25" s="480"/>
      <c r="Q25" s="480"/>
      <c r="R25" s="290"/>
      <c r="S25" s="692"/>
      <c r="T25" s="692"/>
      <c r="U25" s="692"/>
      <c r="V25" s="692"/>
      <c r="W25" s="692"/>
      <c r="X25" s="692"/>
      <c r="Y25" s="692"/>
      <c r="Z25" s="692"/>
      <c r="AA25" s="692"/>
      <c r="AB25" s="692"/>
      <c r="AC25" s="692"/>
      <c r="AD25" s="692"/>
      <c r="AE25" s="692"/>
      <c r="AF25" s="692"/>
      <c r="AG25" s="692"/>
      <c r="AH25" s="692"/>
      <c r="AI25" s="692"/>
      <c r="AJ25" s="692"/>
      <c r="AK25" s="692"/>
      <c r="AL25" s="692"/>
      <c r="AM25" s="692"/>
      <c r="AN25" s="693"/>
      <c r="AO25" s="5"/>
      <c r="AP25" s="194"/>
    </row>
    <row r="26" spans="1:42" ht="19.149999999999999" customHeight="1">
      <c r="A26" s="537" t="s">
        <v>267</v>
      </c>
      <c r="B26" s="538"/>
      <c r="C26" s="538"/>
      <c r="D26" s="538"/>
      <c r="E26" s="538"/>
      <c r="F26" s="539"/>
      <c r="G26" s="546" t="s">
        <v>465</v>
      </c>
      <c r="H26" s="546"/>
      <c r="I26" s="546"/>
      <c r="J26" s="546"/>
      <c r="K26" s="546"/>
      <c r="L26" s="546"/>
      <c r="M26" s="546"/>
      <c r="N26" s="547"/>
      <c r="O26" s="716" t="s">
        <v>466</v>
      </c>
      <c r="P26" s="717"/>
      <c r="Q26" s="717"/>
      <c r="R26" s="717"/>
      <c r="S26" s="717"/>
      <c r="T26" s="717"/>
      <c r="U26" s="717"/>
      <c r="V26" s="717"/>
      <c r="W26" s="717"/>
      <c r="X26" s="717"/>
      <c r="Y26" s="718"/>
      <c r="Z26" s="722" t="s">
        <v>465</v>
      </c>
      <c r="AA26" s="722"/>
      <c r="AB26" s="722"/>
      <c r="AC26" s="722"/>
      <c r="AD26" s="722"/>
      <c r="AE26" s="722"/>
      <c r="AF26" s="722"/>
      <c r="AG26" s="722"/>
      <c r="AH26" s="722"/>
      <c r="AI26" s="722"/>
      <c r="AJ26" s="722"/>
      <c r="AK26" s="722"/>
      <c r="AL26" s="722"/>
      <c r="AM26" s="722"/>
      <c r="AN26" s="723"/>
    </row>
    <row r="27" spans="1:42" ht="19.149999999999999" customHeight="1" thickBot="1">
      <c r="A27" s="532"/>
      <c r="B27" s="533"/>
      <c r="C27" s="533"/>
      <c r="D27" s="533"/>
      <c r="E27" s="533"/>
      <c r="F27" s="534"/>
      <c r="G27" s="548"/>
      <c r="H27" s="548"/>
      <c r="I27" s="548"/>
      <c r="J27" s="548"/>
      <c r="K27" s="548"/>
      <c r="L27" s="548"/>
      <c r="M27" s="548"/>
      <c r="N27" s="549"/>
      <c r="O27" s="719"/>
      <c r="P27" s="720"/>
      <c r="Q27" s="720"/>
      <c r="R27" s="720"/>
      <c r="S27" s="720"/>
      <c r="T27" s="720"/>
      <c r="U27" s="720"/>
      <c r="V27" s="720"/>
      <c r="W27" s="720"/>
      <c r="X27" s="720"/>
      <c r="Y27" s="721"/>
      <c r="Z27" s="724"/>
      <c r="AA27" s="724"/>
      <c r="AB27" s="724"/>
      <c r="AC27" s="724"/>
      <c r="AD27" s="724"/>
      <c r="AE27" s="724"/>
      <c r="AF27" s="724"/>
      <c r="AG27" s="724"/>
      <c r="AH27" s="724"/>
      <c r="AI27" s="724"/>
      <c r="AJ27" s="724"/>
      <c r="AK27" s="724"/>
      <c r="AL27" s="724"/>
      <c r="AM27" s="724"/>
      <c r="AN27" s="725"/>
    </row>
    <row r="28" spans="1:42" ht="15" customHeight="1">
      <c r="A28" s="529" t="s">
        <v>372</v>
      </c>
      <c r="B28" s="530"/>
      <c r="C28" s="530"/>
      <c r="D28" s="530"/>
      <c r="E28" s="530"/>
      <c r="F28" s="531"/>
      <c r="G28" s="671" t="s">
        <v>373</v>
      </c>
      <c r="H28" s="672"/>
      <c r="I28" s="672"/>
      <c r="J28" s="672"/>
      <c r="K28" s="672"/>
      <c r="L28" s="672"/>
      <c r="M28" s="672"/>
      <c r="N28" s="673"/>
      <c r="O28" s="705" t="str">
        <f>IF(OR(LEFT('1.【参加申込入力シート】'!D52,1)="※",'1.【参加申込入力シート】'!D52=""),"",'1.【参加申込入力シート】'!D52)</f>
        <v/>
      </c>
      <c r="P28" s="706"/>
      <c r="Q28" s="706"/>
      <c r="R28" s="706"/>
      <c r="S28" s="706"/>
      <c r="T28" s="706"/>
      <c r="U28" s="706"/>
      <c r="V28" s="706"/>
      <c r="W28" s="706"/>
      <c r="X28" s="706"/>
      <c r="Y28" s="706"/>
      <c r="Z28" s="706"/>
      <c r="AA28" s="706"/>
      <c r="AB28" s="706"/>
      <c r="AC28" s="706"/>
      <c r="AD28" s="706"/>
      <c r="AE28" s="707"/>
      <c r="AF28" s="687" t="str">
        <f>DBCS('1.【参加申込入力シート】'!H52)</f>
        <v/>
      </c>
      <c r="AG28" s="687"/>
      <c r="AH28" s="687"/>
      <c r="AI28" s="687"/>
      <c r="AJ28" s="687"/>
      <c r="AK28" s="687"/>
      <c r="AL28" s="681" t="str">
        <f>IF(ISBLANK('1.【参加申込入力シート】'!H52),"","台")</f>
        <v/>
      </c>
      <c r="AM28" s="681"/>
      <c r="AN28" s="682"/>
    </row>
    <row r="29" spans="1:42" ht="15" customHeight="1">
      <c r="A29" s="537"/>
      <c r="B29" s="538"/>
      <c r="C29" s="538"/>
      <c r="D29" s="538"/>
      <c r="E29" s="538"/>
      <c r="F29" s="539"/>
      <c r="G29" s="674"/>
      <c r="H29" s="675"/>
      <c r="I29" s="675"/>
      <c r="J29" s="675"/>
      <c r="K29" s="675"/>
      <c r="L29" s="675"/>
      <c r="M29" s="675"/>
      <c r="N29" s="676"/>
      <c r="O29" s="638"/>
      <c r="P29" s="639"/>
      <c r="Q29" s="639"/>
      <c r="R29" s="639"/>
      <c r="S29" s="639"/>
      <c r="T29" s="639"/>
      <c r="U29" s="639"/>
      <c r="V29" s="639"/>
      <c r="W29" s="639"/>
      <c r="X29" s="639"/>
      <c r="Y29" s="639"/>
      <c r="Z29" s="639"/>
      <c r="AA29" s="639"/>
      <c r="AB29" s="639"/>
      <c r="AC29" s="639"/>
      <c r="AD29" s="639"/>
      <c r="AE29" s="708"/>
      <c r="AF29" s="688"/>
      <c r="AG29" s="688"/>
      <c r="AH29" s="688"/>
      <c r="AI29" s="688"/>
      <c r="AJ29" s="688"/>
      <c r="AK29" s="688"/>
      <c r="AL29" s="683"/>
      <c r="AM29" s="683"/>
      <c r="AN29" s="684"/>
    </row>
    <row r="30" spans="1:42" ht="15" customHeight="1">
      <c r="A30" s="537"/>
      <c r="B30" s="538"/>
      <c r="C30" s="538"/>
      <c r="D30" s="538"/>
      <c r="E30" s="538"/>
      <c r="F30" s="539"/>
      <c r="G30" s="674"/>
      <c r="H30" s="675"/>
      <c r="I30" s="675"/>
      <c r="J30" s="675"/>
      <c r="K30" s="675"/>
      <c r="L30" s="675"/>
      <c r="M30" s="675"/>
      <c r="N30" s="676"/>
      <c r="O30" s="709" t="str">
        <f>IF(OR(LEFT('1.【参加申込入力シート】'!D53,1)="※",'1.【参加申込入力シート】'!D53=""),"",'1.【参加申込入力シート】'!D53)</f>
        <v/>
      </c>
      <c r="P30" s="710"/>
      <c r="Q30" s="710"/>
      <c r="R30" s="710"/>
      <c r="S30" s="710"/>
      <c r="T30" s="710"/>
      <c r="U30" s="710"/>
      <c r="V30" s="710"/>
      <c r="W30" s="710"/>
      <c r="X30" s="710"/>
      <c r="Y30" s="710"/>
      <c r="Z30" s="710"/>
      <c r="AA30" s="710"/>
      <c r="AB30" s="710"/>
      <c r="AC30" s="710"/>
      <c r="AD30" s="710"/>
      <c r="AE30" s="711"/>
      <c r="AF30" s="688" t="str">
        <f>DBCS('1.【参加申込入力シート】'!H53)</f>
        <v/>
      </c>
      <c r="AG30" s="688"/>
      <c r="AH30" s="688"/>
      <c r="AI30" s="688"/>
      <c r="AJ30" s="688"/>
      <c r="AK30" s="688"/>
      <c r="AL30" s="683" t="str">
        <f>IF(ISBLANK('1.【参加申込入力シート】'!H53),"","台")</f>
        <v/>
      </c>
      <c r="AM30" s="683"/>
      <c r="AN30" s="684"/>
    </row>
    <row r="31" spans="1:42" ht="15" customHeight="1">
      <c r="A31" s="537"/>
      <c r="B31" s="538"/>
      <c r="C31" s="538"/>
      <c r="D31" s="538"/>
      <c r="E31" s="538"/>
      <c r="F31" s="539"/>
      <c r="G31" s="674"/>
      <c r="H31" s="675"/>
      <c r="I31" s="675"/>
      <c r="J31" s="675"/>
      <c r="K31" s="675"/>
      <c r="L31" s="675"/>
      <c r="M31" s="675"/>
      <c r="N31" s="676"/>
      <c r="O31" s="638"/>
      <c r="P31" s="639"/>
      <c r="Q31" s="639"/>
      <c r="R31" s="639"/>
      <c r="S31" s="639"/>
      <c r="T31" s="639"/>
      <c r="U31" s="639"/>
      <c r="V31" s="639"/>
      <c r="W31" s="639"/>
      <c r="X31" s="639"/>
      <c r="Y31" s="639"/>
      <c r="Z31" s="639"/>
      <c r="AA31" s="639"/>
      <c r="AB31" s="639"/>
      <c r="AC31" s="639"/>
      <c r="AD31" s="639"/>
      <c r="AE31" s="708"/>
      <c r="AF31" s="688"/>
      <c r="AG31" s="688"/>
      <c r="AH31" s="688"/>
      <c r="AI31" s="688"/>
      <c r="AJ31" s="688"/>
      <c r="AK31" s="688"/>
      <c r="AL31" s="683"/>
      <c r="AM31" s="683"/>
      <c r="AN31" s="684"/>
    </row>
    <row r="32" spans="1:42" ht="15" customHeight="1">
      <c r="A32" s="537"/>
      <c r="B32" s="538"/>
      <c r="C32" s="538"/>
      <c r="D32" s="538"/>
      <c r="E32" s="538"/>
      <c r="F32" s="539"/>
      <c r="G32" s="674"/>
      <c r="H32" s="675"/>
      <c r="I32" s="675"/>
      <c r="J32" s="675"/>
      <c r="K32" s="675"/>
      <c r="L32" s="675"/>
      <c r="M32" s="675"/>
      <c r="N32" s="676"/>
      <c r="O32" s="709" t="str">
        <f>IF(OR(LEFT('1.【参加申込入力シート】'!D54,1)="※",'1.【参加申込入力シート】'!D54=""),"",'1.【参加申込入力シート】'!D54)</f>
        <v/>
      </c>
      <c r="P32" s="710"/>
      <c r="Q32" s="710"/>
      <c r="R32" s="710"/>
      <c r="S32" s="710"/>
      <c r="T32" s="710"/>
      <c r="U32" s="710"/>
      <c r="V32" s="710"/>
      <c r="W32" s="710"/>
      <c r="X32" s="710"/>
      <c r="Y32" s="710"/>
      <c r="Z32" s="710"/>
      <c r="AA32" s="710"/>
      <c r="AB32" s="710"/>
      <c r="AC32" s="710"/>
      <c r="AD32" s="710"/>
      <c r="AE32" s="711"/>
      <c r="AF32" s="688" t="str">
        <f>DBCS('1.【参加申込入力シート】'!H54)</f>
        <v/>
      </c>
      <c r="AG32" s="688"/>
      <c r="AH32" s="688"/>
      <c r="AI32" s="688"/>
      <c r="AJ32" s="688"/>
      <c r="AK32" s="688"/>
      <c r="AL32" s="683" t="str">
        <f>IF(ISBLANK('1.【参加申込入力シート】'!H54),"","台")</f>
        <v/>
      </c>
      <c r="AM32" s="683"/>
      <c r="AN32" s="684"/>
    </row>
    <row r="33" spans="1:40" ht="15" customHeight="1">
      <c r="A33" s="537"/>
      <c r="B33" s="538"/>
      <c r="C33" s="538"/>
      <c r="D33" s="538"/>
      <c r="E33" s="538"/>
      <c r="F33" s="539"/>
      <c r="G33" s="674"/>
      <c r="H33" s="675"/>
      <c r="I33" s="675"/>
      <c r="J33" s="675"/>
      <c r="K33" s="675"/>
      <c r="L33" s="675"/>
      <c r="M33" s="675"/>
      <c r="N33" s="676"/>
      <c r="O33" s="638"/>
      <c r="P33" s="639"/>
      <c r="Q33" s="639"/>
      <c r="R33" s="639"/>
      <c r="S33" s="639"/>
      <c r="T33" s="639"/>
      <c r="U33" s="639"/>
      <c r="V33" s="639"/>
      <c r="W33" s="639"/>
      <c r="X33" s="639"/>
      <c r="Y33" s="639"/>
      <c r="Z33" s="639"/>
      <c r="AA33" s="639"/>
      <c r="AB33" s="639"/>
      <c r="AC33" s="639"/>
      <c r="AD33" s="639"/>
      <c r="AE33" s="708"/>
      <c r="AF33" s="688"/>
      <c r="AG33" s="688"/>
      <c r="AH33" s="688"/>
      <c r="AI33" s="688"/>
      <c r="AJ33" s="688"/>
      <c r="AK33" s="688"/>
      <c r="AL33" s="683"/>
      <c r="AM33" s="683"/>
      <c r="AN33" s="684"/>
    </row>
    <row r="34" spans="1:40" ht="15" customHeight="1">
      <c r="A34" s="537"/>
      <c r="B34" s="538"/>
      <c r="C34" s="538"/>
      <c r="D34" s="538"/>
      <c r="E34" s="538"/>
      <c r="F34" s="539"/>
      <c r="G34" s="677" t="s">
        <v>374</v>
      </c>
      <c r="H34" s="675"/>
      <c r="I34" s="675"/>
      <c r="J34" s="675"/>
      <c r="K34" s="675"/>
      <c r="L34" s="675"/>
      <c r="M34" s="675"/>
      <c r="N34" s="676"/>
      <c r="O34" s="709" t="str">
        <f>IF(OR(LEFT('1.【参加申込入力シート】'!D55,1)="※",'1.【参加申込入力シート】'!D55=""),"",'1.【参加申込入力シート】'!D55)</f>
        <v/>
      </c>
      <c r="P34" s="710"/>
      <c r="Q34" s="710"/>
      <c r="R34" s="710"/>
      <c r="S34" s="710"/>
      <c r="T34" s="710"/>
      <c r="U34" s="710"/>
      <c r="V34" s="710"/>
      <c r="W34" s="710"/>
      <c r="X34" s="710"/>
      <c r="Y34" s="710"/>
      <c r="Z34" s="710"/>
      <c r="AA34" s="710"/>
      <c r="AB34" s="710"/>
      <c r="AC34" s="710"/>
      <c r="AD34" s="710"/>
      <c r="AE34" s="711"/>
      <c r="AF34" s="688" t="str">
        <f>DBCS('1.【参加申込入力シート】'!H55)</f>
        <v/>
      </c>
      <c r="AG34" s="688"/>
      <c r="AH34" s="688"/>
      <c r="AI34" s="688"/>
      <c r="AJ34" s="688"/>
      <c r="AK34" s="688"/>
      <c r="AL34" s="683" t="str">
        <f>IF(ISBLANK('1.【参加申込入力シート】'!H55),"","台")</f>
        <v/>
      </c>
      <c r="AM34" s="683"/>
      <c r="AN34" s="684"/>
    </row>
    <row r="35" spans="1:40" ht="15" customHeight="1">
      <c r="A35" s="537"/>
      <c r="B35" s="538"/>
      <c r="C35" s="538"/>
      <c r="D35" s="538"/>
      <c r="E35" s="538"/>
      <c r="F35" s="539"/>
      <c r="G35" s="674"/>
      <c r="H35" s="675"/>
      <c r="I35" s="675"/>
      <c r="J35" s="675"/>
      <c r="K35" s="675"/>
      <c r="L35" s="675"/>
      <c r="M35" s="675"/>
      <c r="N35" s="676"/>
      <c r="O35" s="638"/>
      <c r="P35" s="639"/>
      <c r="Q35" s="639"/>
      <c r="R35" s="639"/>
      <c r="S35" s="639"/>
      <c r="T35" s="639"/>
      <c r="U35" s="639"/>
      <c r="V35" s="639"/>
      <c r="W35" s="639"/>
      <c r="X35" s="639"/>
      <c r="Y35" s="639"/>
      <c r="Z35" s="639"/>
      <c r="AA35" s="639"/>
      <c r="AB35" s="639"/>
      <c r="AC35" s="639"/>
      <c r="AD35" s="639"/>
      <c r="AE35" s="708"/>
      <c r="AF35" s="688"/>
      <c r="AG35" s="688"/>
      <c r="AH35" s="688"/>
      <c r="AI35" s="688"/>
      <c r="AJ35" s="688"/>
      <c r="AK35" s="688"/>
      <c r="AL35" s="683"/>
      <c r="AM35" s="683"/>
      <c r="AN35" s="684"/>
    </row>
    <row r="36" spans="1:40" ht="15" customHeight="1">
      <c r="A36" s="537"/>
      <c r="B36" s="538"/>
      <c r="C36" s="538"/>
      <c r="D36" s="538"/>
      <c r="E36" s="538"/>
      <c r="F36" s="539"/>
      <c r="G36" s="674"/>
      <c r="H36" s="675"/>
      <c r="I36" s="675"/>
      <c r="J36" s="675"/>
      <c r="K36" s="675"/>
      <c r="L36" s="675"/>
      <c r="M36" s="675"/>
      <c r="N36" s="676"/>
      <c r="O36" s="709" t="str">
        <f>IF(OR(LEFT('1.【参加申込入力シート】'!D56,1)="※",'1.【参加申込入力シート】'!D56=""),"",'1.【参加申込入力シート】'!D56)</f>
        <v/>
      </c>
      <c r="P36" s="710"/>
      <c r="Q36" s="710"/>
      <c r="R36" s="710"/>
      <c r="S36" s="710"/>
      <c r="T36" s="710"/>
      <c r="U36" s="710"/>
      <c r="V36" s="710"/>
      <c r="W36" s="710"/>
      <c r="X36" s="710"/>
      <c r="Y36" s="710"/>
      <c r="Z36" s="710"/>
      <c r="AA36" s="710"/>
      <c r="AB36" s="710"/>
      <c r="AC36" s="710"/>
      <c r="AD36" s="710"/>
      <c r="AE36" s="711"/>
      <c r="AF36" s="688" t="str">
        <f>DBCS('1.【参加申込入力シート】'!H56)</f>
        <v/>
      </c>
      <c r="AG36" s="688"/>
      <c r="AH36" s="688"/>
      <c r="AI36" s="688"/>
      <c r="AJ36" s="688"/>
      <c r="AK36" s="688"/>
      <c r="AL36" s="683" t="str">
        <f>IF(ISBLANK('1.【参加申込入力シート】'!H56),"","台")</f>
        <v/>
      </c>
      <c r="AM36" s="683"/>
      <c r="AN36" s="684"/>
    </row>
    <row r="37" spans="1:40" ht="15" customHeight="1" thickBot="1">
      <c r="A37" s="532"/>
      <c r="B37" s="533"/>
      <c r="C37" s="533"/>
      <c r="D37" s="533"/>
      <c r="E37" s="533"/>
      <c r="F37" s="534"/>
      <c r="G37" s="678"/>
      <c r="H37" s="679"/>
      <c r="I37" s="679"/>
      <c r="J37" s="679"/>
      <c r="K37" s="679"/>
      <c r="L37" s="679"/>
      <c r="M37" s="679"/>
      <c r="N37" s="680"/>
      <c r="O37" s="712"/>
      <c r="P37" s="713"/>
      <c r="Q37" s="713"/>
      <c r="R37" s="713"/>
      <c r="S37" s="713"/>
      <c r="T37" s="713"/>
      <c r="U37" s="713"/>
      <c r="V37" s="713"/>
      <c r="W37" s="713"/>
      <c r="X37" s="713"/>
      <c r="Y37" s="713"/>
      <c r="Z37" s="713"/>
      <c r="AA37" s="713"/>
      <c r="AB37" s="713"/>
      <c r="AC37" s="713"/>
      <c r="AD37" s="713"/>
      <c r="AE37" s="714"/>
      <c r="AF37" s="689"/>
      <c r="AG37" s="689"/>
      <c r="AH37" s="689"/>
      <c r="AI37" s="689"/>
      <c r="AJ37" s="689"/>
      <c r="AK37" s="689"/>
      <c r="AL37" s="685"/>
      <c r="AM37" s="685"/>
      <c r="AN37" s="686"/>
    </row>
    <row r="38" spans="1:40" ht="19.149999999999999" customHeight="1">
      <c r="A38" s="529" t="s">
        <v>369</v>
      </c>
      <c r="B38" s="530"/>
      <c r="C38" s="530"/>
      <c r="D38" s="530"/>
      <c r="E38" s="530"/>
      <c r="F38" s="531"/>
      <c r="G38" s="699" t="s">
        <v>370</v>
      </c>
      <c r="H38" s="700"/>
      <c r="I38" s="700"/>
      <c r="J38" s="700"/>
      <c r="K38" s="700"/>
      <c r="L38" s="700"/>
      <c r="M38" s="700"/>
      <c r="N38" s="701"/>
      <c r="O38" s="293"/>
      <c r="P38" s="468" t="str">
        <f>DBCS('1.【参加申込入力シート】'!D41)</f>
        <v/>
      </c>
      <c r="Q38" s="468"/>
      <c r="R38" s="468"/>
      <c r="S38" s="468"/>
      <c r="T38" s="468"/>
      <c r="U38" s="464" t="s">
        <v>273</v>
      </c>
      <c r="V38" s="464"/>
      <c r="W38" s="479"/>
      <c r="X38" s="699" t="s">
        <v>371</v>
      </c>
      <c r="Y38" s="700"/>
      <c r="Z38" s="700"/>
      <c r="AA38" s="700"/>
      <c r="AB38" s="700"/>
      <c r="AC38" s="700"/>
      <c r="AD38" s="700"/>
      <c r="AE38" s="701"/>
      <c r="AF38" s="293"/>
      <c r="AG38" s="293"/>
      <c r="AH38" s="293"/>
      <c r="AI38" s="468" t="str">
        <f>DBCS('1.【参加申込入力シート】'!D42)</f>
        <v/>
      </c>
      <c r="AJ38" s="468"/>
      <c r="AK38" s="468"/>
      <c r="AL38" s="464" t="s">
        <v>273</v>
      </c>
      <c r="AM38" s="464"/>
      <c r="AN38" s="483"/>
    </row>
    <row r="39" spans="1:40" ht="19.149999999999999" customHeight="1" thickBot="1">
      <c r="A39" s="532"/>
      <c r="B39" s="533"/>
      <c r="C39" s="533"/>
      <c r="D39" s="533"/>
      <c r="E39" s="533"/>
      <c r="F39" s="534"/>
      <c r="G39" s="702"/>
      <c r="H39" s="703"/>
      <c r="I39" s="703"/>
      <c r="J39" s="703"/>
      <c r="K39" s="703"/>
      <c r="L39" s="703"/>
      <c r="M39" s="703"/>
      <c r="N39" s="704"/>
      <c r="O39" s="294"/>
      <c r="P39" s="482"/>
      <c r="Q39" s="482"/>
      <c r="R39" s="482"/>
      <c r="S39" s="482"/>
      <c r="T39" s="482"/>
      <c r="U39" s="480"/>
      <c r="V39" s="480"/>
      <c r="W39" s="481"/>
      <c r="X39" s="702"/>
      <c r="Y39" s="703"/>
      <c r="Z39" s="703"/>
      <c r="AA39" s="703"/>
      <c r="AB39" s="703"/>
      <c r="AC39" s="703"/>
      <c r="AD39" s="703"/>
      <c r="AE39" s="704"/>
      <c r="AF39" s="294"/>
      <c r="AG39" s="294"/>
      <c r="AH39" s="294"/>
      <c r="AI39" s="482"/>
      <c r="AJ39" s="482"/>
      <c r="AK39" s="482"/>
      <c r="AL39" s="480"/>
      <c r="AM39" s="480"/>
      <c r="AN39" s="484"/>
    </row>
    <row r="40" spans="1:40" ht="19.149999999999999" customHeight="1">
      <c r="A40" s="571" t="s">
        <v>268</v>
      </c>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81" t="str">
        <f>IF(COUNTIF('1.【参加申込入力シート】'!D62,"※*"),"",'1.【参加申込入力シート】'!D62)</f>
        <v/>
      </c>
      <c r="Z40" s="581"/>
      <c r="AA40" s="581"/>
      <c r="AB40" s="581"/>
      <c r="AC40" s="581"/>
      <c r="AD40" s="581"/>
      <c r="AE40" s="581"/>
      <c r="AF40" s="581"/>
      <c r="AG40" s="581"/>
      <c r="AH40" s="581"/>
      <c r="AI40" s="581"/>
      <c r="AJ40" s="581"/>
      <c r="AK40" s="581"/>
      <c r="AL40" s="581"/>
      <c r="AM40" s="581"/>
      <c r="AN40" s="582"/>
    </row>
    <row r="41" spans="1:40" ht="19.149999999999999" customHeight="1">
      <c r="A41" s="573"/>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15"/>
      <c r="Z41" s="515"/>
      <c r="AA41" s="515"/>
      <c r="AB41" s="515"/>
      <c r="AC41" s="515"/>
      <c r="AD41" s="515"/>
      <c r="AE41" s="515"/>
      <c r="AF41" s="515"/>
      <c r="AG41" s="515"/>
      <c r="AH41" s="515"/>
      <c r="AI41" s="515"/>
      <c r="AJ41" s="515"/>
      <c r="AK41" s="515"/>
      <c r="AL41" s="515"/>
      <c r="AM41" s="515"/>
      <c r="AN41" s="516"/>
    </row>
    <row r="42" spans="1:40" ht="19.149999999999999" customHeight="1">
      <c r="A42" s="575" t="s">
        <v>367</v>
      </c>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13" t="str">
        <f>IF(COUNTIF('1.【参加申込入力シート】'!D64,"※*"),"",'1.【参加申込入力シート】'!D64)</f>
        <v/>
      </c>
      <c r="Z42" s="513"/>
      <c r="AA42" s="513"/>
      <c r="AB42" s="513"/>
      <c r="AC42" s="513"/>
      <c r="AD42" s="513"/>
      <c r="AE42" s="513"/>
      <c r="AF42" s="513"/>
      <c r="AG42" s="513"/>
      <c r="AH42" s="513"/>
      <c r="AI42" s="513"/>
      <c r="AJ42" s="513"/>
      <c r="AK42" s="513"/>
      <c r="AL42" s="513"/>
      <c r="AM42" s="513"/>
      <c r="AN42" s="514"/>
    </row>
    <row r="43" spans="1:40" ht="19.149999999999999" customHeight="1">
      <c r="A43" s="573"/>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15"/>
      <c r="Z43" s="515"/>
      <c r="AA43" s="515"/>
      <c r="AB43" s="515"/>
      <c r="AC43" s="515"/>
      <c r="AD43" s="515"/>
      <c r="AE43" s="515"/>
      <c r="AF43" s="515"/>
      <c r="AG43" s="515"/>
      <c r="AH43" s="515"/>
      <c r="AI43" s="515"/>
      <c r="AJ43" s="515"/>
      <c r="AK43" s="515"/>
      <c r="AL43" s="515"/>
      <c r="AM43" s="515"/>
      <c r="AN43" s="516"/>
    </row>
    <row r="44" spans="1:40" ht="19.149999999999999" customHeight="1">
      <c r="A44" s="577" t="s">
        <v>236</v>
      </c>
      <c r="B44" s="578"/>
      <c r="C44" s="578"/>
      <c r="D44" s="578"/>
      <c r="E44" s="578"/>
      <c r="F44" s="578"/>
      <c r="G44" s="578"/>
      <c r="H44" s="578"/>
      <c r="I44" s="578"/>
      <c r="J44" s="578"/>
      <c r="K44" s="578"/>
      <c r="L44" s="578"/>
      <c r="M44" s="578"/>
      <c r="N44" s="578"/>
      <c r="O44" s="578"/>
      <c r="P44" s="578"/>
      <c r="Q44" s="578"/>
      <c r="R44" s="578"/>
      <c r="S44" s="578"/>
      <c r="T44" s="578"/>
      <c r="U44" s="578"/>
      <c r="V44" s="578"/>
      <c r="W44" s="578"/>
      <c r="X44" s="578"/>
      <c r="Y44" s="517" t="str">
        <f>IF(COUNTIF('1.【参加申込入力シート】'!D66,"※*"),"",'1.【参加申込入力シート】'!D66)</f>
        <v/>
      </c>
      <c r="Z44" s="517"/>
      <c r="AA44" s="517"/>
      <c r="AB44" s="517"/>
      <c r="AC44" s="517"/>
      <c r="AD44" s="517"/>
      <c r="AE44" s="517"/>
      <c r="AF44" s="517"/>
      <c r="AG44" s="517"/>
      <c r="AH44" s="517"/>
      <c r="AI44" s="517"/>
      <c r="AJ44" s="517"/>
      <c r="AK44" s="517"/>
      <c r="AL44" s="517"/>
      <c r="AM44" s="517"/>
      <c r="AN44" s="518"/>
    </row>
    <row r="45" spans="1:40" ht="19.149999999999999" customHeight="1" thickBot="1">
      <c r="A45" s="579"/>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19"/>
      <c r="Z45" s="519"/>
      <c r="AA45" s="519"/>
      <c r="AB45" s="519"/>
      <c r="AC45" s="519"/>
      <c r="AD45" s="519"/>
      <c r="AE45" s="519"/>
      <c r="AF45" s="519"/>
      <c r="AG45" s="519"/>
      <c r="AH45" s="519"/>
      <c r="AI45" s="519"/>
      <c r="AJ45" s="519"/>
      <c r="AK45" s="519"/>
      <c r="AL45" s="519"/>
      <c r="AM45" s="519"/>
      <c r="AN45" s="520"/>
    </row>
    <row r="46" spans="1:40" ht="15" customHeight="1">
      <c r="A46" s="199"/>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1"/>
      <c r="AA46" s="200"/>
      <c r="AB46" s="200"/>
      <c r="AC46" s="200"/>
      <c r="AD46" s="200"/>
      <c r="AE46" s="200"/>
      <c r="AF46" s="200"/>
      <c r="AG46" s="200"/>
      <c r="AH46" s="200"/>
      <c r="AI46" s="200"/>
      <c r="AJ46" s="200"/>
      <c r="AK46" s="200"/>
      <c r="AL46" s="200"/>
      <c r="AM46" s="200"/>
      <c r="AN46" s="202"/>
    </row>
    <row r="47" spans="1:40" ht="15" customHeight="1">
      <c r="A47" s="20"/>
      <c r="B47" s="526" t="s">
        <v>6</v>
      </c>
      <c r="C47" s="526"/>
      <c r="D47" s="526"/>
      <c r="E47" s="526"/>
      <c r="F47" s="526"/>
      <c r="G47" s="526"/>
      <c r="H47" s="526"/>
      <c r="I47" s="526"/>
      <c r="J47" s="526"/>
      <c r="K47" s="526"/>
      <c r="L47" s="526"/>
      <c r="M47" s="526"/>
      <c r="N47" s="526"/>
      <c r="O47" s="526"/>
      <c r="P47" s="526"/>
      <c r="Q47" s="526"/>
      <c r="R47" s="526"/>
      <c r="S47" s="526"/>
      <c r="T47" s="526"/>
      <c r="U47" s="12"/>
      <c r="V47" s="12"/>
      <c r="W47" s="12"/>
      <c r="X47" s="12"/>
      <c r="Y47" s="12"/>
      <c r="Z47" s="217"/>
      <c r="AA47" s="527"/>
      <c r="AB47" s="527"/>
      <c r="AC47" s="527"/>
      <c r="AD47" s="527"/>
      <c r="AE47" s="527"/>
      <c r="AF47" s="527"/>
      <c r="AG47" s="527"/>
      <c r="AH47" s="527"/>
      <c r="AI47" s="527"/>
      <c r="AJ47" s="527"/>
      <c r="AK47" s="527"/>
      <c r="AL47" s="527"/>
      <c r="AM47" s="527"/>
      <c r="AN47" s="528"/>
    </row>
    <row r="48" spans="1:40" ht="11.25" customHeight="1">
      <c r="A48" s="20"/>
      <c r="B48" s="214"/>
      <c r="C48" s="214"/>
      <c r="D48" s="214"/>
      <c r="E48" s="214"/>
      <c r="F48" s="214"/>
      <c r="G48" s="214"/>
      <c r="H48" s="214"/>
      <c r="I48" s="214"/>
      <c r="J48" s="214"/>
      <c r="K48" s="214"/>
      <c r="L48" s="214"/>
      <c r="M48" s="214"/>
      <c r="N48" s="214"/>
      <c r="O48" s="214"/>
      <c r="P48" s="214"/>
      <c r="Q48" s="214"/>
      <c r="R48" s="214"/>
      <c r="S48" s="214"/>
      <c r="T48" s="214"/>
      <c r="U48" s="12"/>
      <c r="V48" s="12"/>
      <c r="W48" s="12"/>
      <c r="X48" s="12"/>
      <c r="Y48" s="12"/>
      <c r="Z48" s="217"/>
      <c r="AA48" s="12"/>
      <c r="AB48" s="12"/>
      <c r="AC48" s="12"/>
      <c r="AD48" s="12"/>
      <c r="AE48" s="12"/>
      <c r="AF48" s="12"/>
      <c r="AG48" s="12"/>
      <c r="AH48" s="12"/>
      <c r="AI48" s="12"/>
      <c r="AJ48" s="12"/>
      <c r="AK48" s="12"/>
      <c r="AL48" s="12"/>
      <c r="AM48" s="12"/>
      <c r="AN48" s="37"/>
    </row>
    <row r="49" spans="1:40" ht="15" customHeight="1">
      <c r="A49" s="20"/>
      <c r="B49" s="21" t="s">
        <v>9</v>
      </c>
      <c r="C49" s="21"/>
      <c r="D49" s="12"/>
      <c r="E49" s="12"/>
      <c r="G49" s="511">
        <f ca="1">TODAY()</f>
        <v>45759</v>
      </c>
      <c r="H49" s="511"/>
      <c r="I49" s="511"/>
      <c r="J49" s="511"/>
      <c r="K49" s="511"/>
      <c r="L49" s="511"/>
      <c r="M49" s="511"/>
      <c r="N49" s="511"/>
      <c r="O49" s="511"/>
      <c r="P49" s="511"/>
      <c r="Q49" s="511"/>
      <c r="R49" s="215"/>
      <c r="S49" s="215"/>
      <c r="T49" s="215"/>
      <c r="U49" s="12"/>
      <c r="V49" s="12"/>
      <c r="AH49" s="22"/>
      <c r="AI49" s="22"/>
      <c r="AJ49" s="22"/>
      <c r="AK49" s="22"/>
      <c r="AL49" s="22"/>
      <c r="AM49" s="22"/>
      <c r="AN49" s="37"/>
    </row>
    <row r="50" spans="1:40" ht="11.25" customHeight="1">
      <c r="A50" s="20"/>
      <c r="B50" s="12"/>
      <c r="C50" s="12"/>
      <c r="D50" s="12"/>
      <c r="E50" s="12"/>
      <c r="F50" s="12"/>
      <c r="G50" s="12"/>
      <c r="H50" s="12"/>
      <c r="I50" s="12"/>
      <c r="J50" s="12"/>
      <c r="K50" s="12"/>
      <c r="L50" s="12"/>
      <c r="M50" s="12"/>
      <c r="N50" s="12"/>
      <c r="O50" s="12"/>
      <c r="P50" s="12"/>
      <c r="Q50" s="12"/>
      <c r="R50" s="12"/>
      <c r="S50" s="12"/>
      <c r="T50" s="12"/>
      <c r="U50" s="12"/>
      <c r="V50" s="12"/>
      <c r="W50" s="12"/>
      <c r="Y50" s="12"/>
      <c r="Z50" s="12"/>
      <c r="AA50" s="12"/>
      <c r="AB50" s="12"/>
      <c r="AC50" s="12"/>
      <c r="AD50" s="12"/>
      <c r="AE50" s="12"/>
      <c r="AF50" s="12"/>
      <c r="AG50" s="12"/>
      <c r="AH50" s="12"/>
      <c r="AI50" s="12"/>
      <c r="AJ50" s="12"/>
      <c r="AK50" s="12"/>
      <c r="AL50" s="12"/>
      <c r="AM50" s="12"/>
      <c r="AN50" s="37"/>
    </row>
    <row r="51" spans="1:40" ht="15" customHeight="1">
      <c r="A51" s="20"/>
      <c r="B51" s="648" t="str">
        <f>"九州マーチングバンド協会　理事長　" &amp;【更新用】イベント基本情報!B17&amp;"　様"</f>
        <v>九州マーチングバンド協会　理事長　徳永　義昭　様</v>
      </c>
      <c r="C51" s="648"/>
      <c r="D51" s="648"/>
      <c r="E51" s="648"/>
      <c r="F51" s="648"/>
      <c r="G51" s="648"/>
      <c r="H51" s="648"/>
      <c r="I51" s="648"/>
      <c r="J51" s="648"/>
      <c r="K51" s="648"/>
      <c r="L51" s="648"/>
      <c r="M51" s="648"/>
      <c r="N51" s="648"/>
      <c r="O51" s="648"/>
      <c r="P51" s="648"/>
      <c r="Q51" s="648"/>
      <c r="R51" s="648"/>
      <c r="S51" s="648"/>
      <c r="T51" s="648"/>
      <c r="U51" s="648"/>
      <c r="V51" s="648"/>
      <c r="W51" s="648"/>
      <c r="X51" s="648"/>
      <c r="Y51" s="12"/>
      <c r="Z51" s="12"/>
      <c r="AA51" s="12"/>
      <c r="AB51" s="12"/>
      <c r="AC51" s="12"/>
      <c r="AD51" s="12"/>
      <c r="AE51" s="12"/>
      <c r="AF51" s="12"/>
      <c r="AG51" s="12"/>
      <c r="AH51" s="12"/>
      <c r="AI51" s="12"/>
      <c r="AJ51" s="12"/>
      <c r="AK51" s="12"/>
      <c r="AL51" s="12"/>
      <c r="AM51" s="12"/>
      <c r="AN51" s="37"/>
    </row>
    <row r="52" spans="1:40" ht="15" customHeight="1">
      <c r="A52" s="20"/>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37"/>
    </row>
    <row r="53" spans="1:40" ht="15" customHeight="1">
      <c r="A53" s="20"/>
      <c r="B53" s="12" t="s">
        <v>20</v>
      </c>
      <c r="C53" s="12"/>
      <c r="D53" s="12"/>
      <c r="E53" s="12"/>
      <c r="F53" s="12"/>
      <c r="G53" s="12"/>
      <c r="H53" s="12"/>
      <c r="I53" s="12"/>
      <c r="J53" s="12"/>
      <c r="K53" s="12"/>
      <c r="L53" s="12"/>
      <c r="M53" s="12"/>
      <c r="N53" s="12"/>
      <c r="O53" s="12"/>
      <c r="P53" s="12"/>
      <c r="Q53" s="12"/>
      <c r="R53" s="12"/>
      <c r="S53" s="12"/>
      <c r="T53" s="12"/>
      <c r="U53" s="12"/>
      <c r="V53" s="12"/>
      <c r="W53" s="12"/>
      <c r="X53" s="12"/>
      <c r="Y53" s="12" t="s">
        <v>21</v>
      </c>
      <c r="Z53" s="12"/>
      <c r="AA53" s="12"/>
      <c r="AB53" s="12"/>
      <c r="AC53" s="12"/>
      <c r="AD53" s="12"/>
      <c r="AE53" s="12"/>
      <c r="AF53" s="12"/>
      <c r="AG53" s="12"/>
      <c r="AH53" s="12"/>
      <c r="AI53" s="12"/>
      <c r="AJ53" s="12"/>
      <c r="AK53" s="12"/>
      <c r="AL53" s="12"/>
      <c r="AM53" s="12"/>
      <c r="AN53" s="37"/>
    </row>
    <row r="54" spans="1:40" ht="18.75" customHeight="1">
      <c r="A54" s="20"/>
      <c r="B54" s="12"/>
      <c r="C54" s="521">
        <f>'1.【参加申込入力シート】'!D11</f>
        <v>0</v>
      </c>
      <c r="D54" s="521"/>
      <c r="E54" s="521"/>
      <c r="F54" s="521"/>
      <c r="G54" s="521"/>
      <c r="H54" s="521"/>
      <c r="I54" s="521"/>
      <c r="J54" s="521"/>
      <c r="K54" s="521"/>
      <c r="L54" s="521"/>
      <c r="M54" s="521"/>
      <c r="N54" s="521"/>
      <c r="O54" s="521"/>
      <c r="P54" s="521"/>
      <c r="Q54" s="521"/>
      <c r="R54" s="521"/>
      <c r="S54" s="521"/>
      <c r="T54" s="521"/>
      <c r="U54" s="521"/>
      <c r="V54" s="521"/>
      <c r="W54" s="521"/>
      <c r="X54" s="521"/>
      <c r="Y54" s="12"/>
      <c r="Z54" s="485">
        <f>'1.【参加申込入力シート】'!D12</f>
        <v>0</v>
      </c>
      <c r="AA54" s="485"/>
      <c r="AB54" s="485"/>
      <c r="AC54" s="485"/>
      <c r="AD54" s="485"/>
      <c r="AE54" s="485"/>
      <c r="AF54" s="485"/>
      <c r="AG54" s="485"/>
      <c r="AH54" s="485"/>
      <c r="AI54" s="485"/>
      <c r="AJ54" s="485"/>
      <c r="AK54" s="649" t="s">
        <v>5</v>
      </c>
      <c r="AL54" s="649"/>
      <c r="AM54" s="649"/>
      <c r="AN54" s="37"/>
    </row>
    <row r="55" spans="1:40" ht="18.75" customHeight="1" thickBot="1">
      <c r="A55" s="203"/>
      <c r="B55" s="216"/>
      <c r="C55" s="522"/>
      <c r="D55" s="522"/>
      <c r="E55" s="522"/>
      <c r="F55" s="522"/>
      <c r="G55" s="522"/>
      <c r="H55" s="522"/>
      <c r="I55" s="522"/>
      <c r="J55" s="522"/>
      <c r="K55" s="522"/>
      <c r="L55" s="522"/>
      <c r="M55" s="522"/>
      <c r="N55" s="522"/>
      <c r="O55" s="522"/>
      <c r="P55" s="522"/>
      <c r="Q55" s="522"/>
      <c r="R55" s="522"/>
      <c r="S55" s="522"/>
      <c r="T55" s="522"/>
      <c r="U55" s="522"/>
      <c r="V55" s="522"/>
      <c r="W55" s="522"/>
      <c r="X55" s="522"/>
      <c r="Y55" s="216"/>
      <c r="Z55" s="486"/>
      <c r="AA55" s="486"/>
      <c r="AB55" s="486"/>
      <c r="AC55" s="486"/>
      <c r="AD55" s="486"/>
      <c r="AE55" s="486"/>
      <c r="AF55" s="486"/>
      <c r="AG55" s="486"/>
      <c r="AH55" s="486"/>
      <c r="AI55" s="486"/>
      <c r="AJ55" s="486"/>
      <c r="AK55" s="650"/>
      <c r="AL55" s="650"/>
      <c r="AM55" s="650"/>
      <c r="AN55" s="204"/>
    </row>
    <row r="56" spans="1:40" ht="19.149999999999999" customHeight="1">
      <c r="A56" s="12" t="s">
        <v>223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row>
    <row r="57" spans="1:40" ht="19.149999999999999"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row>
    <row r="58" spans="1:40" s="192" customFormat="1" ht="49.5" customHeight="1">
      <c r="A58" s="512" t="str">
        <f>【更新用】イベント基本情報!B3</f>
        <v>第27回全九州カラーガード・パーカッションコンテスト</v>
      </c>
      <c r="B58" s="512"/>
      <c r="C58" s="512"/>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I58" s="512"/>
      <c r="AJ58" s="512"/>
      <c r="AK58" s="512"/>
      <c r="AL58" s="512"/>
      <c r="AM58" s="512"/>
      <c r="AN58" s="512"/>
    </row>
    <row r="59" spans="1:40" s="192" customFormat="1" ht="49.5" customHeight="1">
      <c r="A59" s="512" t="str">
        <f>【更新用】イベント基本情報!B4</f>
        <v>【ソロ部門】</v>
      </c>
      <c r="B59" s="512"/>
      <c r="C59" s="512"/>
      <c r="D59" s="512"/>
      <c r="E59" s="512"/>
      <c r="F59" s="512"/>
      <c r="G59" s="512"/>
      <c r="H59" s="512"/>
      <c r="I59" s="512"/>
      <c r="J59" s="512"/>
      <c r="K59" s="512"/>
      <c r="L59" s="512"/>
      <c r="M59" s="512"/>
      <c r="N59" s="512"/>
      <c r="O59" s="512"/>
      <c r="P59" s="512"/>
      <c r="Q59" s="512"/>
      <c r="R59" s="512"/>
      <c r="S59" s="512"/>
      <c r="T59" s="512"/>
      <c r="U59" s="512"/>
      <c r="V59" s="512"/>
      <c r="W59" s="512"/>
      <c r="X59" s="512"/>
      <c r="Y59" s="512"/>
      <c r="Z59" s="512"/>
      <c r="AA59" s="512"/>
      <c r="AB59" s="512"/>
      <c r="AC59" s="512"/>
      <c r="AD59" s="512"/>
      <c r="AE59" s="512"/>
      <c r="AF59" s="512"/>
      <c r="AG59" s="512"/>
      <c r="AH59" s="512"/>
      <c r="AI59" s="512"/>
      <c r="AJ59" s="512"/>
      <c r="AK59" s="512"/>
      <c r="AL59" s="512"/>
      <c r="AM59" s="512"/>
      <c r="AN59" s="512"/>
    </row>
    <row r="60" spans="1:40" ht="32.2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row>
    <row r="61" spans="1:40" s="8" customFormat="1" ht="32.25" customHeight="1">
      <c r="B61" s="653" t="s">
        <v>387</v>
      </c>
      <c r="C61" s="653"/>
      <c r="D61" s="653"/>
      <c r="E61" s="653"/>
      <c r="F61" s="653"/>
      <c r="G61" s="653"/>
      <c r="H61" s="654" t="str">
        <f>AI5</f>
        <v/>
      </c>
      <c r="I61" s="654"/>
      <c r="J61" s="654"/>
      <c r="K61" s="654"/>
      <c r="L61" s="654"/>
      <c r="M61" s="654"/>
      <c r="N61" s="654"/>
      <c r="O61" s="654"/>
      <c r="P61" s="654"/>
      <c r="Q61" s="654"/>
      <c r="R61" s="654"/>
      <c r="S61" s="654"/>
      <c r="T61" s="654"/>
      <c r="U61" s="654"/>
      <c r="V61" s="654"/>
      <c r="W61" s="654"/>
      <c r="X61" s="654"/>
      <c r="Y61" s="654"/>
      <c r="Z61" s="654"/>
      <c r="AA61" s="654"/>
      <c r="AB61" s="654"/>
      <c r="AC61" s="654"/>
      <c r="AD61" s="654"/>
      <c r="AE61" s="654"/>
      <c r="AF61" s="654"/>
      <c r="AG61" s="654"/>
      <c r="AH61" s="654"/>
      <c r="AI61" s="654"/>
      <c r="AJ61" s="654"/>
      <c r="AK61" s="654"/>
      <c r="AL61" s="654"/>
      <c r="AM61" s="654"/>
    </row>
    <row r="62" spans="1:40" s="8" customFormat="1" ht="32.25" customHeight="1">
      <c r="B62" s="653" t="s">
        <v>224</v>
      </c>
      <c r="C62" s="653"/>
      <c r="D62" s="653"/>
      <c r="E62" s="653"/>
      <c r="F62" s="653"/>
      <c r="G62" s="653"/>
      <c r="H62" s="655">
        <f>G5</f>
        <v>0</v>
      </c>
      <c r="I62" s="655"/>
      <c r="J62" s="655"/>
      <c r="K62" s="655"/>
      <c r="L62" s="655"/>
      <c r="M62" s="655"/>
      <c r="N62" s="655"/>
      <c r="O62" s="655"/>
      <c r="P62" s="655"/>
      <c r="Q62" s="655"/>
      <c r="R62" s="655"/>
      <c r="S62" s="655"/>
      <c r="T62" s="655"/>
      <c r="U62" s="655"/>
      <c r="V62" s="655"/>
      <c r="W62" s="655"/>
      <c r="X62" s="655"/>
      <c r="Y62" s="655"/>
      <c r="Z62" s="655"/>
      <c r="AA62" s="655"/>
      <c r="AB62" s="655"/>
      <c r="AC62" s="655"/>
      <c r="AD62" s="655"/>
      <c r="AE62" s="655"/>
      <c r="AF62" s="655"/>
      <c r="AG62" s="655"/>
      <c r="AH62" s="655"/>
      <c r="AI62" s="655"/>
      <c r="AJ62" s="655"/>
      <c r="AK62" s="655"/>
      <c r="AL62" s="655"/>
      <c r="AM62" s="218"/>
    </row>
    <row r="63" spans="1:40" s="8" customFormat="1" ht="32.25" customHeight="1">
      <c r="B63" s="653" t="s">
        <v>225</v>
      </c>
      <c r="C63" s="653"/>
      <c r="D63" s="653"/>
      <c r="E63" s="653"/>
      <c r="F63" s="653"/>
      <c r="G63" s="653"/>
      <c r="H63" s="655" t="str">
        <f>H15&amp;"　"&amp;I17</f>
        <v>　</v>
      </c>
      <c r="I63" s="655"/>
      <c r="J63" s="655"/>
      <c r="K63" s="655"/>
      <c r="L63" s="655"/>
      <c r="M63" s="655"/>
      <c r="N63" s="655"/>
      <c r="O63" s="655"/>
      <c r="P63" s="655"/>
      <c r="Q63" s="655"/>
      <c r="R63" s="655"/>
      <c r="S63" s="655"/>
      <c r="T63" s="655"/>
      <c r="U63" s="655"/>
      <c r="V63" s="655"/>
      <c r="W63" s="655"/>
      <c r="X63" s="655"/>
      <c r="Y63" s="655"/>
      <c r="Z63" s="655"/>
      <c r="AA63" s="655"/>
      <c r="AB63" s="655"/>
      <c r="AC63" s="655"/>
      <c r="AD63" s="655"/>
      <c r="AE63" s="655"/>
      <c r="AF63" s="655"/>
      <c r="AG63" s="655"/>
      <c r="AH63" s="655"/>
      <c r="AI63" s="655"/>
      <c r="AJ63" s="655"/>
      <c r="AK63" s="655"/>
      <c r="AL63" s="655"/>
      <c r="AM63" s="218"/>
    </row>
    <row r="64" spans="1:40" ht="32.25" customHeight="1">
      <c r="A64" s="12"/>
      <c r="B64" s="195"/>
      <c r="C64" s="195"/>
      <c r="D64" s="195"/>
      <c r="E64" s="195"/>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row>
    <row r="65" spans="1:39" s="2" customFormat="1" ht="32.25" customHeight="1" thickBot="1">
      <c r="A65" s="651" t="s">
        <v>222</v>
      </c>
      <c r="B65" s="651"/>
      <c r="C65" s="651"/>
      <c r="D65" s="651"/>
      <c r="E65" s="651"/>
      <c r="F65" s="651"/>
      <c r="G65" s="651"/>
      <c r="H65" s="651"/>
      <c r="I65" s="651"/>
      <c r="J65" s="651"/>
      <c r="K65" s="651"/>
      <c r="L65" s="651"/>
      <c r="M65" s="651"/>
      <c r="N65" s="651"/>
      <c r="O65" s="651"/>
      <c r="P65" s="651"/>
      <c r="Q65" s="651"/>
      <c r="R65" s="651"/>
      <c r="S65" s="651"/>
      <c r="U65" s="652" t="s">
        <v>264</v>
      </c>
      <c r="V65" s="652"/>
      <c r="W65" s="652"/>
      <c r="X65" s="652"/>
      <c r="Y65" s="652"/>
      <c r="Z65" s="652"/>
      <c r="AA65" s="652"/>
      <c r="AB65" s="652"/>
      <c r="AC65" s="652"/>
      <c r="AD65" s="652"/>
      <c r="AE65" s="652"/>
      <c r="AF65" s="652"/>
      <c r="AG65" s="652"/>
      <c r="AH65" s="652"/>
      <c r="AI65" s="652"/>
    </row>
    <row r="66" spans="1:39" s="2" customFormat="1" ht="32.25" customHeight="1" thickBot="1">
      <c r="C66" s="659" t="s">
        <v>227</v>
      </c>
      <c r="D66" s="660"/>
      <c r="E66" s="660"/>
      <c r="F66" s="660"/>
      <c r="G66" s="660"/>
      <c r="H66" s="660"/>
      <c r="I66" s="660"/>
      <c r="J66" s="660"/>
      <c r="K66" s="660"/>
      <c r="L66" s="660"/>
      <c r="M66" s="660"/>
      <c r="N66" s="660"/>
      <c r="O66" s="660"/>
      <c r="P66" s="660"/>
      <c r="Q66" s="660"/>
      <c r="R66" s="660"/>
      <c r="S66" s="660"/>
      <c r="T66" s="660"/>
      <c r="U66" s="660"/>
      <c r="V66" s="660" t="s">
        <v>228</v>
      </c>
      <c r="W66" s="660"/>
      <c r="X66" s="660"/>
      <c r="Y66" s="660"/>
      <c r="Z66" s="660"/>
      <c r="AA66" s="660"/>
      <c r="AB66" s="660"/>
      <c r="AC66" s="660"/>
      <c r="AD66" s="660" t="s">
        <v>229</v>
      </c>
      <c r="AE66" s="660"/>
      <c r="AF66" s="660"/>
      <c r="AG66" s="660"/>
      <c r="AH66" s="660"/>
      <c r="AI66" s="660"/>
      <c r="AJ66" s="660"/>
      <c r="AK66" s="661" t="s">
        <v>243</v>
      </c>
      <c r="AL66" s="661"/>
      <c r="AM66" s="662"/>
    </row>
    <row r="67" spans="1:39" s="2" customFormat="1" ht="32.25" customHeight="1">
      <c r="C67" s="657" t="s">
        <v>226</v>
      </c>
      <c r="D67" s="658"/>
      <c r="E67" s="658"/>
      <c r="F67" s="658"/>
      <c r="G67" s="658"/>
      <c r="H67" s="658"/>
      <c r="I67" s="658"/>
      <c r="J67" s="658"/>
      <c r="K67" s="658"/>
      <c r="L67" s="658"/>
      <c r="M67" s="658"/>
      <c r="N67" s="658"/>
      <c r="O67" s="658"/>
      <c r="P67" s="658"/>
      <c r="Q67" s="658"/>
      <c r="R67" s="658"/>
      <c r="S67" s="658"/>
      <c r="T67" s="658"/>
      <c r="U67" s="658"/>
      <c r="V67" s="658" t="s">
        <v>255</v>
      </c>
      <c r="W67" s="658"/>
      <c r="X67" s="658"/>
      <c r="Y67" s="658"/>
      <c r="Z67" s="658"/>
      <c r="AA67" s="658"/>
      <c r="AB67" s="658"/>
      <c r="AC67" s="658"/>
      <c r="AD67" s="663"/>
      <c r="AE67" s="663"/>
      <c r="AF67" s="663"/>
      <c r="AG67" s="663"/>
      <c r="AH67" s="663"/>
      <c r="AI67" s="663"/>
      <c r="AJ67" s="663"/>
      <c r="AK67" s="664" t="s">
        <v>263</v>
      </c>
      <c r="AL67" s="664"/>
      <c r="AM67" s="665"/>
    </row>
    <row r="68" spans="1:39" s="2" customFormat="1" ht="32.25" customHeight="1">
      <c r="C68" s="473" t="s">
        <v>244</v>
      </c>
      <c r="D68" s="474"/>
      <c r="E68" s="474"/>
      <c r="F68" s="474"/>
      <c r="G68" s="474"/>
      <c r="H68" s="474"/>
      <c r="I68" s="474"/>
      <c r="J68" s="474"/>
      <c r="K68" s="474"/>
      <c r="L68" s="474"/>
      <c r="M68" s="474"/>
      <c r="N68" s="474"/>
      <c r="O68" s="474"/>
      <c r="P68" s="474"/>
      <c r="Q68" s="474"/>
      <c r="R68" s="474"/>
      <c r="S68" s="474"/>
      <c r="T68" s="474"/>
      <c r="U68" s="474"/>
      <c r="V68" s="474" t="s">
        <v>256</v>
      </c>
      <c r="W68" s="474"/>
      <c r="X68" s="474"/>
      <c r="Y68" s="474"/>
      <c r="Z68" s="474"/>
      <c r="AA68" s="474"/>
      <c r="AB68" s="474"/>
      <c r="AC68" s="474"/>
      <c r="AD68" s="666" t="s">
        <v>257</v>
      </c>
      <c r="AE68" s="667"/>
      <c r="AF68" s="667"/>
      <c r="AG68" s="667"/>
      <c r="AH68" s="667"/>
      <c r="AI68" s="667"/>
      <c r="AJ68" s="668"/>
      <c r="AK68" s="509" t="s">
        <v>262</v>
      </c>
      <c r="AL68" s="509"/>
      <c r="AM68" s="510"/>
    </row>
    <row r="69" spans="1:39" s="2" customFormat="1" ht="32.25" customHeight="1">
      <c r="C69" s="473" t="s">
        <v>245</v>
      </c>
      <c r="D69" s="474"/>
      <c r="E69" s="474"/>
      <c r="F69" s="474"/>
      <c r="G69" s="474"/>
      <c r="H69" s="474"/>
      <c r="I69" s="474"/>
      <c r="J69" s="474"/>
      <c r="K69" s="474"/>
      <c r="L69" s="474"/>
      <c r="M69" s="474"/>
      <c r="N69" s="474"/>
      <c r="O69" s="474"/>
      <c r="P69" s="474"/>
      <c r="Q69" s="474"/>
      <c r="R69" s="474"/>
      <c r="S69" s="474"/>
      <c r="T69" s="474"/>
      <c r="U69" s="474"/>
      <c r="V69" s="474" t="s">
        <v>256</v>
      </c>
      <c r="W69" s="474"/>
      <c r="X69" s="474"/>
      <c r="Y69" s="474"/>
      <c r="Z69" s="474"/>
      <c r="AA69" s="474"/>
      <c r="AB69" s="474"/>
      <c r="AC69" s="474"/>
      <c r="AD69" s="474"/>
      <c r="AE69" s="474"/>
      <c r="AF69" s="474"/>
      <c r="AG69" s="474"/>
      <c r="AH69" s="474"/>
      <c r="AI69" s="474"/>
      <c r="AJ69" s="474"/>
      <c r="AK69" s="475" t="s">
        <v>262</v>
      </c>
      <c r="AL69" s="475"/>
      <c r="AM69" s="476"/>
    </row>
    <row r="70" spans="1:39" s="2" customFormat="1" ht="32.25" customHeight="1">
      <c r="C70" s="473" t="s">
        <v>246</v>
      </c>
      <c r="D70" s="474"/>
      <c r="E70" s="474"/>
      <c r="F70" s="474"/>
      <c r="G70" s="474"/>
      <c r="H70" s="474"/>
      <c r="I70" s="474"/>
      <c r="J70" s="474"/>
      <c r="K70" s="474"/>
      <c r="L70" s="474"/>
      <c r="M70" s="474"/>
      <c r="N70" s="474"/>
      <c r="O70" s="474"/>
      <c r="P70" s="474"/>
      <c r="Q70" s="474"/>
      <c r="R70" s="474"/>
      <c r="S70" s="474"/>
      <c r="T70" s="474"/>
      <c r="U70" s="474"/>
      <c r="V70" s="474" t="s">
        <v>258</v>
      </c>
      <c r="W70" s="474"/>
      <c r="X70" s="474"/>
      <c r="Y70" s="474"/>
      <c r="Z70" s="474"/>
      <c r="AA70" s="474"/>
      <c r="AB70" s="474"/>
      <c r="AC70" s="474"/>
      <c r="AD70" s="489" t="s">
        <v>259</v>
      </c>
      <c r="AE70" s="489"/>
      <c r="AF70" s="489"/>
      <c r="AG70" s="489"/>
      <c r="AH70" s="489"/>
      <c r="AI70" s="489"/>
      <c r="AJ70" s="489"/>
      <c r="AK70" s="475" t="s">
        <v>262</v>
      </c>
      <c r="AL70" s="475"/>
      <c r="AM70" s="476"/>
    </row>
    <row r="71" spans="1:39" s="2" customFormat="1" ht="32.25" customHeight="1">
      <c r="C71" s="473" t="s">
        <v>247</v>
      </c>
      <c r="D71" s="474"/>
      <c r="E71" s="474"/>
      <c r="F71" s="474"/>
      <c r="G71" s="474"/>
      <c r="H71" s="474"/>
      <c r="I71" s="474"/>
      <c r="J71" s="474"/>
      <c r="K71" s="474"/>
      <c r="L71" s="474"/>
      <c r="M71" s="474"/>
      <c r="N71" s="474"/>
      <c r="O71" s="474"/>
      <c r="P71" s="474"/>
      <c r="Q71" s="474"/>
      <c r="R71" s="474"/>
      <c r="S71" s="474"/>
      <c r="T71" s="474"/>
      <c r="U71" s="474"/>
      <c r="V71" s="474" t="s">
        <v>258</v>
      </c>
      <c r="W71" s="474"/>
      <c r="X71" s="474"/>
      <c r="Y71" s="474"/>
      <c r="Z71" s="474"/>
      <c r="AA71" s="474"/>
      <c r="AB71" s="474"/>
      <c r="AC71" s="474"/>
      <c r="AD71" s="489" t="s">
        <v>259</v>
      </c>
      <c r="AE71" s="489"/>
      <c r="AF71" s="489"/>
      <c r="AG71" s="489"/>
      <c r="AH71" s="489"/>
      <c r="AI71" s="489"/>
      <c r="AJ71" s="489"/>
      <c r="AK71" s="509" t="s">
        <v>262</v>
      </c>
      <c r="AL71" s="509"/>
      <c r="AM71" s="510"/>
    </row>
    <row r="72" spans="1:39" s="2" customFormat="1" ht="32.25" customHeight="1">
      <c r="C72" s="645" t="s">
        <v>248</v>
      </c>
      <c r="D72" s="646"/>
      <c r="E72" s="646"/>
      <c r="F72" s="646"/>
      <c r="G72" s="646"/>
      <c r="H72" s="646"/>
      <c r="I72" s="646"/>
      <c r="J72" s="646"/>
      <c r="K72" s="646"/>
      <c r="L72" s="646"/>
      <c r="M72" s="646"/>
      <c r="N72" s="646"/>
      <c r="O72" s="646"/>
      <c r="P72" s="646"/>
      <c r="Q72" s="646"/>
      <c r="R72" s="646"/>
      <c r="S72" s="646"/>
      <c r="T72" s="646"/>
      <c r="U72" s="646"/>
      <c r="V72" s="646" t="s">
        <v>256</v>
      </c>
      <c r="W72" s="646"/>
      <c r="X72" s="646"/>
      <c r="Y72" s="646"/>
      <c r="Z72" s="646"/>
      <c r="AA72" s="646"/>
      <c r="AB72" s="646"/>
      <c r="AC72" s="646"/>
      <c r="AD72" s="489" t="s">
        <v>474</v>
      </c>
      <c r="AE72" s="489"/>
      <c r="AF72" s="489"/>
      <c r="AG72" s="489"/>
      <c r="AH72" s="489"/>
      <c r="AI72" s="489"/>
      <c r="AJ72" s="489"/>
      <c r="AK72" s="475" t="s">
        <v>262</v>
      </c>
      <c r="AL72" s="475"/>
      <c r="AM72" s="476"/>
    </row>
    <row r="73" spans="1:39" s="2" customFormat="1" ht="32.25" customHeight="1">
      <c r="C73" s="473" t="s">
        <v>249</v>
      </c>
      <c r="D73" s="474"/>
      <c r="E73" s="474"/>
      <c r="F73" s="474"/>
      <c r="G73" s="474"/>
      <c r="H73" s="474"/>
      <c r="I73" s="474"/>
      <c r="J73" s="474"/>
      <c r="K73" s="474"/>
      <c r="L73" s="474"/>
      <c r="M73" s="474"/>
      <c r="N73" s="474"/>
      <c r="O73" s="474"/>
      <c r="P73" s="474"/>
      <c r="Q73" s="474"/>
      <c r="R73" s="474"/>
      <c r="S73" s="474"/>
      <c r="T73" s="474"/>
      <c r="U73" s="474"/>
      <c r="V73" s="474" t="s">
        <v>256</v>
      </c>
      <c r="W73" s="474"/>
      <c r="X73" s="474"/>
      <c r="Y73" s="474"/>
      <c r="Z73" s="474"/>
      <c r="AA73" s="474"/>
      <c r="AB73" s="474"/>
      <c r="AC73" s="474"/>
      <c r="AD73" s="489"/>
      <c r="AE73" s="489"/>
      <c r="AF73" s="489"/>
      <c r="AG73" s="489"/>
      <c r="AH73" s="489"/>
      <c r="AI73" s="489"/>
      <c r="AJ73" s="489"/>
      <c r="AK73" s="475" t="s">
        <v>262</v>
      </c>
      <c r="AL73" s="475"/>
      <c r="AM73" s="476"/>
    </row>
    <row r="74" spans="1:39" s="2" customFormat="1" ht="32.25" customHeight="1">
      <c r="C74" s="647" t="s">
        <v>260</v>
      </c>
      <c r="D74" s="489"/>
      <c r="E74" s="489"/>
      <c r="F74" s="489"/>
      <c r="G74" s="489"/>
      <c r="H74" s="489"/>
      <c r="I74" s="489"/>
      <c r="J74" s="489"/>
      <c r="K74" s="489"/>
      <c r="L74" s="489"/>
      <c r="M74" s="489"/>
      <c r="N74" s="489"/>
      <c r="O74" s="489"/>
      <c r="P74" s="489"/>
      <c r="Q74" s="489"/>
      <c r="R74" s="489"/>
      <c r="S74" s="489"/>
      <c r="T74" s="489"/>
      <c r="U74" s="489"/>
      <c r="V74" s="474"/>
      <c r="W74" s="474"/>
      <c r="X74" s="474"/>
      <c r="Y74" s="474"/>
      <c r="Z74" s="474"/>
      <c r="AA74" s="474"/>
      <c r="AB74" s="474"/>
      <c r="AC74" s="474"/>
      <c r="AD74" s="489"/>
      <c r="AE74" s="489"/>
      <c r="AF74" s="489"/>
      <c r="AG74" s="489"/>
      <c r="AH74" s="489"/>
      <c r="AI74" s="489"/>
      <c r="AJ74" s="489"/>
      <c r="AK74" s="475" t="s">
        <v>262</v>
      </c>
      <c r="AL74" s="475"/>
      <c r="AM74" s="476"/>
    </row>
    <row r="75" spans="1:39" s="2" customFormat="1" ht="32.25" customHeight="1">
      <c r="C75" s="473" t="s">
        <v>250</v>
      </c>
      <c r="D75" s="474"/>
      <c r="E75" s="474"/>
      <c r="F75" s="474"/>
      <c r="G75" s="474"/>
      <c r="H75" s="474"/>
      <c r="I75" s="474"/>
      <c r="J75" s="474"/>
      <c r="K75" s="474"/>
      <c r="L75" s="474"/>
      <c r="M75" s="474"/>
      <c r="N75" s="474"/>
      <c r="O75" s="474"/>
      <c r="P75" s="474"/>
      <c r="Q75" s="474"/>
      <c r="R75" s="474"/>
      <c r="S75" s="474"/>
      <c r="T75" s="474"/>
      <c r="U75" s="474"/>
      <c r="V75" s="474" t="s">
        <v>256</v>
      </c>
      <c r="W75" s="474"/>
      <c r="X75" s="474"/>
      <c r="Y75" s="474"/>
      <c r="Z75" s="474"/>
      <c r="AA75" s="474"/>
      <c r="AB75" s="474"/>
      <c r="AC75" s="474"/>
      <c r="AD75" s="666" t="s">
        <v>257</v>
      </c>
      <c r="AE75" s="667"/>
      <c r="AF75" s="667"/>
      <c r="AG75" s="667"/>
      <c r="AH75" s="667"/>
      <c r="AI75" s="667"/>
      <c r="AJ75" s="668"/>
      <c r="AK75" s="475" t="s">
        <v>262</v>
      </c>
      <c r="AL75" s="475"/>
      <c r="AM75" s="476"/>
    </row>
    <row r="76" spans="1:39" s="2" customFormat="1" ht="32.25" customHeight="1">
      <c r="C76" s="473" t="s">
        <v>251</v>
      </c>
      <c r="D76" s="474"/>
      <c r="E76" s="474"/>
      <c r="F76" s="474"/>
      <c r="G76" s="474"/>
      <c r="H76" s="474"/>
      <c r="I76" s="474"/>
      <c r="J76" s="474"/>
      <c r="K76" s="474"/>
      <c r="L76" s="474"/>
      <c r="M76" s="474"/>
      <c r="N76" s="474"/>
      <c r="O76" s="474"/>
      <c r="P76" s="474"/>
      <c r="Q76" s="474"/>
      <c r="R76" s="474"/>
      <c r="S76" s="474"/>
      <c r="T76" s="474"/>
      <c r="U76" s="474"/>
      <c r="V76" s="474" t="s">
        <v>256</v>
      </c>
      <c r="W76" s="474"/>
      <c r="X76" s="474"/>
      <c r="Y76" s="474"/>
      <c r="Z76" s="474"/>
      <c r="AA76" s="474"/>
      <c r="AB76" s="474"/>
      <c r="AC76" s="474"/>
      <c r="AD76" s="489"/>
      <c r="AE76" s="489"/>
      <c r="AF76" s="489"/>
      <c r="AG76" s="489"/>
      <c r="AH76" s="489"/>
      <c r="AI76" s="489"/>
      <c r="AJ76" s="489"/>
      <c r="AK76" s="475" t="s">
        <v>262</v>
      </c>
      <c r="AL76" s="475"/>
      <c r="AM76" s="476"/>
    </row>
    <row r="77" spans="1:39" s="2" customFormat="1" ht="32.25" customHeight="1">
      <c r="C77" s="473" t="s">
        <v>305</v>
      </c>
      <c r="D77" s="474"/>
      <c r="E77" s="474"/>
      <c r="F77" s="474"/>
      <c r="G77" s="474"/>
      <c r="H77" s="474"/>
      <c r="I77" s="474"/>
      <c r="J77" s="474"/>
      <c r="K77" s="474"/>
      <c r="L77" s="474"/>
      <c r="M77" s="474"/>
      <c r="N77" s="474"/>
      <c r="O77" s="474"/>
      <c r="P77" s="474"/>
      <c r="Q77" s="474"/>
      <c r="R77" s="474"/>
      <c r="S77" s="474"/>
      <c r="T77" s="474"/>
      <c r="U77" s="474"/>
      <c r="V77" s="474" t="s">
        <v>256</v>
      </c>
      <c r="W77" s="474"/>
      <c r="X77" s="474"/>
      <c r="Y77" s="474"/>
      <c r="Z77" s="474"/>
      <c r="AA77" s="474"/>
      <c r="AB77" s="474"/>
      <c r="AC77" s="474"/>
      <c r="AD77" s="489"/>
      <c r="AE77" s="489"/>
      <c r="AF77" s="489"/>
      <c r="AG77" s="489"/>
      <c r="AH77" s="489"/>
      <c r="AI77" s="489"/>
      <c r="AJ77" s="489"/>
      <c r="AK77" s="475" t="s">
        <v>262</v>
      </c>
      <c r="AL77" s="475"/>
      <c r="AM77" s="476"/>
    </row>
    <row r="78" spans="1:39" s="2" customFormat="1" ht="32.25" customHeight="1">
      <c r="C78" s="473" t="s">
        <v>252</v>
      </c>
      <c r="D78" s="474"/>
      <c r="E78" s="474"/>
      <c r="F78" s="474"/>
      <c r="G78" s="474"/>
      <c r="H78" s="474"/>
      <c r="I78" s="474"/>
      <c r="J78" s="474"/>
      <c r="K78" s="474"/>
      <c r="L78" s="474"/>
      <c r="M78" s="474"/>
      <c r="N78" s="474"/>
      <c r="O78" s="474"/>
      <c r="P78" s="474"/>
      <c r="Q78" s="474"/>
      <c r="R78" s="474"/>
      <c r="S78" s="474"/>
      <c r="T78" s="474"/>
      <c r="U78" s="474"/>
      <c r="V78" s="474" t="s">
        <v>256</v>
      </c>
      <c r="W78" s="474"/>
      <c r="X78" s="474"/>
      <c r="Y78" s="474"/>
      <c r="Z78" s="474"/>
      <c r="AA78" s="474"/>
      <c r="AB78" s="474"/>
      <c r="AC78" s="474"/>
      <c r="AD78" s="478" t="s">
        <v>261</v>
      </c>
      <c r="AE78" s="478"/>
      <c r="AF78" s="478"/>
      <c r="AG78" s="478"/>
      <c r="AH78" s="478"/>
      <c r="AI78" s="478"/>
      <c r="AJ78" s="478"/>
      <c r="AK78" s="475" t="s">
        <v>262</v>
      </c>
      <c r="AL78" s="475"/>
      <c r="AM78" s="476"/>
    </row>
    <row r="79" spans="1:39" s="2" customFormat="1" ht="32.25" customHeight="1">
      <c r="C79" s="473" t="s">
        <v>253</v>
      </c>
      <c r="D79" s="474"/>
      <c r="E79" s="474"/>
      <c r="F79" s="474"/>
      <c r="G79" s="474"/>
      <c r="H79" s="474"/>
      <c r="I79" s="474"/>
      <c r="J79" s="474"/>
      <c r="K79" s="474"/>
      <c r="L79" s="474"/>
      <c r="M79" s="474"/>
      <c r="N79" s="474"/>
      <c r="O79" s="474"/>
      <c r="P79" s="474"/>
      <c r="Q79" s="474"/>
      <c r="R79" s="474"/>
      <c r="S79" s="474"/>
      <c r="T79" s="474"/>
      <c r="U79" s="474"/>
      <c r="V79" s="474" t="s">
        <v>256</v>
      </c>
      <c r="W79" s="474"/>
      <c r="X79" s="474"/>
      <c r="Y79" s="474"/>
      <c r="Z79" s="474"/>
      <c r="AA79" s="474"/>
      <c r="AB79" s="474"/>
      <c r="AC79" s="474"/>
      <c r="AD79" s="478"/>
      <c r="AE79" s="478"/>
      <c r="AF79" s="478"/>
      <c r="AG79" s="478"/>
      <c r="AH79" s="478"/>
      <c r="AI79" s="478"/>
      <c r="AJ79" s="478"/>
      <c r="AK79" s="475" t="s">
        <v>262</v>
      </c>
      <c r="AL79" s="475"/>
      <c r="AM79" s="476"/>
    </row>
    <row r="80" spans="1:39" s="2" customFormat="1" ht="32.25" customHeight="1">
      <c r="C80" s="473" t="s">
        <v>254</v>
      </c>
      <c r="D80" s="474"/>
      <c r="E80" s="474"/>
      <c r="F80" s="474"/>
      <c r="G80" s="474"/>
      <c r="H80" s="474"/>
      <c r="I80" s="474"/>
      <c r="J80" s="474"/>
      <c r="K80" s="474"/>
      <c r="L80" s="474"/>
      <c r="M80" s="474"/>
      <c r="N80" s="474"/>
      <c r="O80" s="474"/>
      <c r="P80" s="474"/>
      <c r="Q80" s="474"/>
      <c r="R80" s="474"/>
      <c r="S80" s="474"/>
      <c r="T80" s="474"/>
      <c r="U80" s="474"/>
      <c r="V80" s="474" t="s">
        <v>256</v>
      </c>
      <c r="W80" s="474"/>
      <c r="X80" s="474"/>
      <c r="Y80" s="474"/>
      <c r="Z80" s="474"/>
      <c r="AA80" s="474"/>
      <c r="AB80" s="474"/>
      <c r="AC80" s="474"/>
      <c r="AD80" s="478"/>
      <c r="AE80" s="478"/>
      <c r="AF80" s="478"/>
      <c r="AG80" s="478"/>
      <c r="AH80" s="478"/>
      <c r="AI80" s="478"/>
      <c r="AJ80" s="478"/>
      <c r="AK80" s="475" t="s">
        <v>262</v>
      </c>
      <c r="AL80" s="475"/>
      <c r="AM80" s="476"/>
    </row>
    <row r="81" spans="1:42" s="2" customFormat="1" ht="32.25" customHeight="1">
      <c r="C81" s="473" t="s">
        <v>242</v>
      </c>
      <c r="D81" s="474"/>
      <c r="E81" s="474"/>
      <c r="F81" s="474"/>
      <c r="G81" s="474"/>
      <c r="H81" s="474"/>
      <c r="I81" s="474"/>
      <c r="J81" s="474"/>
      <c r="K81" s="474"/>
      <c r="L81" s="474"/>
      <c r="M81" s="474"/>
      <c r="N81" s="474"/>
      <c r="O81" s="474"/>
      <c r="P81" s="474"/>
      <c r="Q81" s="474"/>
      <c r="R81" s="474"/>
      <c r="S81" s="474"/>
      <c r="T81" s="474"/>
      <c r="U81" s="474"/>
      <c r="V81" s="474" t="s">
        <v>256</v>
      </c>
      <c r="W81" s="474"/>
      <c r="X81" s="474"/>
      <c r="Y81" s="474"/>
      <c r="Z81" s="474"/>
      <c r="AA81" s="474"/>
      <c r="AB81" s="474"/>
      <c r="AC81" s="474"/>
      <c r="AD81" s="478"/>
      <c r="AE81" s="478"/>
      <c r="AF81" s="478"/>
      <c r="AG81" s="478"/>
      <c r="AH81" s="478"/>
      <c r="AI81" s="478"/>
      <c r="AJ81" s="478"/>
      <c r="AK81" s="475" t="s">
        <v>262</v>
      </c>
      <c r="AL81" s="475"/>
      <c r="AM81" s="476"/>
    </row>
    <row r="82" spans="1:42" s="2" customFormat="1" ht="32.25" customHeight="1" thickBot="1">
      <c r="C82" s="494" t="s">
        <v>274</v>
      </c>
      <c r="D82" s="495"/>
      <c r="E82" s="495"/>
      <c r="F82" s="495"/>
      <c r="G82" s="495"/>
      <c r="H82" s="495"/>
      <c r="I82" s="495"/>
      <c r="J82" s="495"/>
      <c r="K82" s="495"/>
      <c r="L82" s="495"/>
      <c r="M82" s="495"/>
      <c r="N82" s="495"/>
      <c r="O82" s="495"/>
      <c r="P82" s="495"/>
      <c r="Q82" s="495"/>
      <c r="R82" s="495"/>
      <c r="S82" s="495"/>
      <c r="T82" s="495"/>
      <c r="U82" s="495"/>
      <c r="V82" s="498" t="s">
        <v>275</v>
      </c>
      <c r="W82" s="498"/>
      <c r="X82" s="498"/>
      <c r="Y82" s="498"/>
      <c r="Z82" s="498"/>
      <c r="AA82" s="498"/>
      <c r="AB82" s="498"/>
      <c r="AC82" s="498"/>
      <c r="AD82" s="498"/>
      <c r="AE82" s="498"/>
      <c r="AF82" s="498"/>
      <c r="AG82" s="498"/>
      <c r="AH82" s="498"/>
      <c r="AI82" s="498"/>
      <c r="AJ82" s="498"/>
      <c r="AK82" s="496" t="s">
        <v>262</v>
      </c>
      <c r="AL82" s="496"/>
      <c r="AM82" s="497"/>
    </row>
    <row r="83" spans="1:42" s="2" customFormat="1" ht="19.149999999999999" customHeight="1"/>
    <row r="84" spans="1:42" s="5" customFormat="1" ht="18.75" customHeight="1">
      <c r="A84" s="26"/>
      <c r="B84" s="26"/>
      <c r="C84" s="26"/>
      <c r="D84" s="26"/>
      <c r="E84" s="26"/>
      <c r="F84" s="26"/>
      <c r="G84" s="26"/>
      <c r="H84" s="26"/>
      <c r="I84" s="26"/>
      <c r="J84" s="26"/>
      <c r="K84" s="26"/>
      <c r="L84" s="26"/>
      <c r="M84" s="26"/>
      <c r="N84" s="26"/>
      <c r="O84" s="26"/>
      <c r="P84" s="26"/>
      <c r="Q84" s="26"/>
      <c r="R84" s="26"/>
      <c r="S84" s="26"/>
      <c r="T84" s="26"/>
      <c r="U84" s="3"/>
      <c r="V84" s="3"/>
      <c r="W84" s="3"/>
      <c r="X84" s="3"/>
      <c r="Y84" s="3"/>
      <c r="Z84" s="3"/>
      <c r="AA84" s="3"/>
      <c r="AB84" s="3"/>
      <c r="AC84" s="3"/>
      <c r="AD84" s="3"/>
      <c r="AE84" s="3"/>
      <c r="AF84" s="3"/>
      <c r="AG84" s="3"/>
      <c r="AH84" s="3"/>
      <c r="AI84" s="3"/>
      <c r="AJ84" s="3"/>
      <c r="AK84" s="3"/>
      <c r="AL84" s="3"/>
      <c r="AM84" s="3"/>
      <c r="AN84" s="3"/>
    </row>
    <row r="85" spans="1:42" ht="49.9" customHeight="1">
      <c r="A85" s="503" t="str">
        <f>【更新用】イベント基本情報!B3&amp;CHAR(10)&amp;CHAR(13)&amp;【更新用】イベント基本情報!B4</f>
        <v>第27回全九州カラーガード・パーカッションコンテスト
_x000D_【ソロ部門】</v>
      </c>
      <c r="B85" s="503"/>
      <c r="C85" s="503"/>
      <c r="D85" s="503"/>
      <c r="E85" s="503"/>
      <c r="F85" s="503"/>
      <c r="G85" s="503"/>
      <c r="H85" s="503"/>
      <c r="I85" s="503"/>
      <c r="J85" s="503"/>
      <c r="K85" s="503"/>
      <c r="L85" s="503"/>
      <c r="M85" s="503"/>
      <c r="N85" s="503"/>
      <c r="O85" s="503"/>
      <c r="P85" s="503"/>
      <c r="Q85" s="503"/>
      <c r="R85" s="503"/>
      <c r="S85" s="503"/>
      <c r="T85" s="503"/>
      <c r="U85" s="503"/>
      <c r="V85" s="503"/>
      <c r="W85" s="503"/>
      <c r="X85" s="503"/>
      <c r="Y85" s="503"/>
      <c r="Z85" s="503"/>
      <c r="AA85" s="503"/>
      <c r="AB85" s="503"/>
      <c r="AC85" s="503"/>
      <c r="AD85" s="503"/>
      <c r="AE85" s="503"/>
      <c r="AF85" s="503"/>
      <c r="AG85" s="503"/>
      <c r="AH85" s="503"/>
      <c r="AI85" s="503"/>
      <c r="AJ85" s="503"/>
      <c r="AK85" s="503"/>
      <c r="AL85" s="503"/>
      <c r="AM85" s="503"/>
      <c r="AN85" s="503"/>
    </row>
    <row r="86" spans="1:42" ht="18.75" customHeight="1">
      <c r="A86" s="502" t="s">
        <v>23</v>
      </c>
      <c r="B86" s="502"/>
      <c r="C86" s="502"/>
      <c r="D86" s="502"/>
      <c r="E86" s="502"/>
      <c r="F86" s="502"/>
      <c r="G86" s="502"/>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2"/>
      <c r="AL86" s="502"/>
      <c r="AM86" s="502"/>
      <c r="AN86" s="502"/>
    </row>
    <row r="87" spans="1:42" ht="18.75" customHeight="1">
      <c r="C87" s="501" t="s">
        <v>28</v>
      </c>
      <c r="D87" s="501"/>
      <c r="E87" s="501"/>
      <c r="F87" s="501"/>
      <c r="G87" s="501"/>
      <c r="H87" s="501"/>
      <c r="I87" s="501"/>
      <c r="J87" s="501"/>
    </row>
    <row r="88" spans="1:42" ht="7.15" customHeight="1">
      <c r="C88" s="249"/>
      <c r="D88" s="249"/>
      <c r="E88" s="249"/>
      <c r="F88" s="252"/>
      <c r="G88" s="253"/>
      <c r="H88" s="253"/>
      <c r="I88" s="253"/>
      <c r="J88" s="253"/>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5"/>
    </row>
    <row r="89" spans="1:42" ht="17.25">
      <c r="F89" s="504" t="str">
        <f>【更新用】イベント基本情報!B5</f>
        <v>〒813-0042</v>
      </c>
      <c r="G89" s="505"/>
      <c r="H89" s="505"/>
      <c r="I89" s="505"/>
      <c r="J89" s="505"/>
      <c r="K89" s="505"/>
      <c r="L89" s="505"/>
      <c r="M89" s="505"/>
      <c r="N89" s="505"/>
      <c r="O89" s="505"/>
      <c r="P89" s="505"/>
      <c r="Q89" s="505"/>
      <c r="R89" s="505"/>
      <c r="S89" s="505"/>
      <c r="T89" s="505"/>
      <c r="U89" s="505"/>
      <c r="V89" s="505"/>
      <c r="W89" s="505"/>
      <c r="X89" s="505"/>
      <c r="Y89" s="505"/>
      <c r="Z89" s="505"/>
      <c r="AA89" s="505"/>
      <c r="AB89" s="505"/>
      <c r="AC89" s="505"/>
      <c r="AD89" s="505"/>
      <c r="AE89" s="505"/>
      <c r="AF89" s="505"/>
      <c r="AG89" s="505"/>
      <c r="AH89" s="506"/>
      <c r="AP89" s="18"/>
    </row>
    <row r="90" spans="1:42" ht="17.25">
      <c r="F90" s="250"/>
      <c r="G90" s="505" t="str">
        <f>【更新用】イベント基本情報!B6</f>
        <v>福岡県福岡市東区舞松原3丁目1-15-103</v>
      </c>
      <c r="H90" s="505"/>
      <c r="I90" s="505"/>
      <c r="J90" s="505"/>
      <c r="K90" s="505"/>
      <c r="L90" s="505"/>
      <c r="M90" s="505"/>
      <c r="N90" s="505"/>
      <c r="O90" s="505"/>
      <c r="P90" s="505"/>
      <c r="Q90" s="505"/>
      <c r="R90" s="505"/>
      <c r="S90" s="505"/>
      <c r="T90" s="505"/>
      <c r="U90" s="505"/>
      <c r="V90" s="505"/>
      <c r="W90" s="505"/>
      <c r="X90" s="505"/>
      <c r="Y90" s="505"/>
      <c r="Z90" s="505"/>
      <c r="AA90" s="505"/>
      <c r="AB90" s="505"/>
      <c r="AC90" s="505"/>
      <c r="AD90" s="505"/>
      <c r="AE90" s="505"/>
      <c r="AF90" s="505"/>
      <c r="AG90" s="505"/>
      <c r="AH90" s="251"/>
      <c r="AP90" s="18"/>
    </row>
    <row r="91" spans="1:42" ht="17.25">
      <c r="F91" s="250"/>
      <c r="G91" s="505">
        <f>【更新用】イベント基本情報!B7</f>
        <v>0</v>
      </c>
      <c r="H91" s="505"/>
      <c r="I91" s="505"/>
      <c r="J91" s="505"/>
      <c r="K91" s="505"/>
      <c r="L91" s="505"/>
      <c r="M91" s="505"/>
      <c r="N91" s="505"/>
      <c r="O91" s="505"/>
      <c r="P91" s="505"/>
      <c r="Q91" s="505"/>
      <c r="R91" s="505"/>
      <c r="S91" s="505"/>
      <c r="T91" s="505"/>
      <c r="U91" s="505"/>
      <c r="V91" s="505"/>
      <c r="W91" s="505"/>
      <c r="X91" s="505"/>
      <c r="Y91" s="505"/>
      <c r="Z91" s="505"/>
      <c r="AA91" s="505"/>
      <c r="AB91" s="505"/>
      <c r="AC91" s="505"/>
      <c r="AD91" s="505"/>
      <c r="AE91" s="505"/>
      <c r="AF91" s="505"/>
      <c r="AG91" s="505"/>
      <c r="AH91" s="251"/>
      <c r="AP91" s="18"/>
    </row>
    <row r="92" spans="1:42" ht="17.25">
      <c r="F92" s="250"/>
      <c r="G92" s="508" t="str">
        <f>【更新用】イベント基本情報!B8&amp;"  御中"</f>
        <v>小島　浩毅（九州協会事務局長）  御中</v>
      </c>
      <c r="H92" s="508"/>
      <c r="I92" s="508"/>
      <c r="J92" s="508"/>
      <c r="K92" s="508"/>
      <c r="L92" s="508"/>
      <c r="M92" s="508"/>
      <c r="N92" s="508"/>
      <c r="O92" s="508"/>
      <c r="P92" s="508"/>
      <c r="Q92" s="508"/>
      <c r="R92" s="508"/>
      <c r="S92" s="508"/>
      <c r="T92" s="508"/>
      <c r="U92" s="508"/>
      <c r="V92" s="508"/>
      <c r="W92" s="508"/>
      <c r="X92" s="508"/>
      <c r="Y92" s="508"/>
      <c r="Z92" s="508"/>
      <c r="AA92" s="508"/>
      <c r="AB92" s="508"/>
      <c r="AC92" s="508"/>
      <c r="AD92" s="508"/>
      <c r="AE92" s="508"/>
      <c r="AF92" s="508"/>
      <c r="AG92" s="508"/>
      <c r="AH92" s="251"/>
      <c r="AP92" s="18"/>
    </row>
    <row r="93" spans="1:42" ht="15" customHeight="1">
      <c r="F93" s="32"/>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4"/>
      <c r="AP93" s="18"/>
    </row>
    <row r="94" spans="1:42" ht="18.75" customHeight="1">
      <c r="F94" s="27"/>
      <c r="J94" s="15" t="s">
        <v>27</v>
      </c>
      <c r="AH94" s="28"/>
      <c r="AK94" s="18"/>
    </row>
    <row r="95" spans="1:42" ht="18.75" customHeight="1">
      <c r="F95" s="27"/>
      <c r="J95" s="492" t="s">
        <v>24</v>
      </c>
      <c r="K95" s="492"/>
      <c r="L95" s="492"/>
      <c r="M95" s="492"/>
      <c r="N95" s="15" t="s">
        <v>29</v>
      </c>
      <c r="O95" s="499">
        <f>'1.【参加申込入力シート】'!D11</f>
        <v>0</v>
      </c>
      <c r="P95" s="499"/>
      <c r="Q95" s="499"/>
      <c r="R95" s="499"/>
      <c r="S95" s="499"/>
      <c r="T95" s="499"/>
      <c r="U95" s="499"/>
      <c r="V95" s="499"/>
      <c r="W95" s="499"/>
      <c r="X95" s="499"/>
      <c r="Y95" s="499"/>
      <c r="Z95" s="499"/>
      <c r="AA95" s="499"/>
      <c r="AB95" s="499"/>
      <c r="AC95" s="499"/>
      <c r="AD95" s="499"/>
      <c r="AE95" s="499"/>
      <c r="AF95" s="499"/>
      <c r="AG95" s="499"/>
      <c r="AH95" s="500"/>
      <c r="AK95" s="18"/>
    </row>
    <row r="96" spans="1:42" ht="18.75" customHeight="1">
      <c r="F96" s="27"/>
      <c r="J96" s="492" t="s">
        <v>25</v>
      </c>
      <c r="K96" s="492"/>
      <c r="L96" s="492"/>
      <c r="M96" s="492"/>
      <c r="N96" s="15" t="s">
        <v>29</v>
      </c>
      <c r="O96" s="493">
        <f>'1.【参加申込入力シート】'!D20</f>
        <v>0</v>
      </c>
      <c r="P96" s="493"/>
      <c r="Q96" s="493"/>
      <c r="R96" s="493"/>
      <c r="S96" s="493"/>
      <c r="T96" s="493"/>
      <c r="U96" s="493"/>
      <c r="V96" s="493"/>
      <c r="W96" s="493"/>
      <c r="X96" s="493"/>
      <c r="Y96" s="493"/>
      <c r="Z96" s="493"/>
      <c r="AA96" s="493"/>
      <c r="AB96" s="493"/>
      <c r="AC96" s="493"/>
      <c r="AH96" s="28"/>
      <c r="AK96" s="18"/>
    </row>
    <row r="97" spans="1:42" ht="18.75" customHeight="1">
      <c r="F97" s="27"/>
      <c r="J97" s="492" t="s">
        <v>26</v>
      </c>
      <c r="K97" s="492"/>
      <c r="L97" s="492"/>
      <c r="M97" s="492"/>
      <c r="N97" s="15" t="s">
        <v>29</v>
      </c>
      <c r="O97" s="493" t="str">
        <f>"〒"&amp;'1.【参加申込入力シート】'!M15</f>
        <v>〒-</v>
      </c>
      <c r="P97" s="493"/>
      <c r="Q97" s="493"/>
      <c r="R97" s="493"/>
      <c r="S97" s="493"/>
      <c r="T97" s="493"/>
      <c r="U97" s="493"/>
      <c r="V97" s="493"/>
      <c r="W97" s="493"/>
      <c r="X97" s="493"/>
      <c r="Y97" s="493"/>
      <c r="Z97" s="493"/>
      <c r="AA97" s="493"/>
      <c r="AB97" s="493"/>
      <c r="AC97" s="493"/>
      <c r="AH97" s="28"/>
      <c r="AK97" s="18"/>
    </row>
    <row r="98" spans="1:42" ht="18.75" customHeight="1">
      <c r="F98" s="29"/>
      <c r="G98" s="30"/>
      <c r="H98" s="30"/>
      <c r="I98" s="30"/>
      <c r="J98" s="30"/>
      <c r="K98" s="30"/>
      <c r="L98" s="30"/>
      <c r="M98" s="30"/>
      <c r="N98" s="30"/>
      <c r="O98" s="669">
        <f>'1.【参加申込入力シート】'!D16</f>
        <v>0</v>
      </c>
      <c r="P98" s="669"/>
      <c r="Q98" s="669"/>
      <c r="R98" s="669"/>
      <c r="S98" s="669"/>
      <c r="T98" s="669"/>
      <c r="U98" s="669"/>
      <c r="V98" s="669"/>
      <c r="W98" s="669"/>
      <c r="X98" s="669"/>
      <c r="Y98" s="669"/>
      <c r="Z98" s="669"/>
      <c r="AA98" s="669"/>
      <c r="AB98" s="669"/>
      <c r="AC98" s="669"/>
      <c r="AD98" s="669"/>
      <c r="AE98" s="669"/>
      <c r="AF98" s="669"/>
      <c r="AG98" s="669"/>
      <c r="AH98" s="670"/>
      <c r="AK98" s="18"/>
    </row>
    <row r="99" spans="1:42" ht="8.2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row>
    <row r="100" spans="1:42" ht="18.75" customHeight="1">
      <c r="A100" s="477" t="s">
        <v>81</v>
      </c>
      <c r="B100" s="477"/>
      <c r="C100" s="477"/>
      <c r="D100" s="477"/>
      <c r="E100" s="477"/>
      <c r="F100" s="477"/>
      <c r="G100" s="477"/>
      <c r="H100" s="477"/>
      <c r="I100" s="477"/>
      <c r="J100" s="477"/>
      <c r="K100" s="477"/>
      <c r="L100" s="477"/>
      <c r="M100" s="477"/>
      <c r="N100" s="477"/>
      <c r="O100" s="477"/>
      <c r="P100" s="477" t="s">
        <v>82</v>
      </c>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477"/>
      <c r="AM100" s="477"/>
      <c r="AN100" s="477"/>
    </row>
    <row r="101" spans="1:42" ht="12.75">
      <c r="A101" s="490" t="str">
        <f>【更新用】イベント基本情報!B15</f>
        <v>令和７年５月１６日（金）</v>
      </c>
      <c r="B101" s="490"/>
      <c r="C101" s="490"/>
      <c r="D101" s="490"/>
      <c r="E101" s="490"/>
      <c r="F101" s="490"/>
      <c r="G101" s="490"/>
      <c r="H101" s="490"/>
      <c r="I101" s="490"/>
      <c r="J101" s="490"/>
      <c r="K101" s="490"/>
      <c r="L101" s="490"/>
      <c r="M101" s="490"/>
      <c r="N101" s="490"/>
      <c r="O101" s="490"/>
      <c r="P101" s="491" t="str">
        <f>【更新用】イベント基本情報!B5</f>
        <v>〒813-0042</v>
      </c>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row>
    <row r="102" spans="1:42" ht="12.75">
      <c r="A102" s="248"/>
      <c r="B102" s="248"/>
      <c r="C102" s="248"/>
      <c r="D102" s="248"/>
      <c r="E102" s="248"/>
      <c r="F102" s="248"/>
      <c r="G102" s="248"/>
      <c r="H102" s="248"/>
      <c r="I102" s="248"/>
      <c r="J102" s="248"/>
      <c r="K102" s="248"/>
      <c r="L102" s="248"/>
      <c r="M102" s="248"/>
      <c r="N102" s="248"/>
      <c r="O102" s="248"/>
      <c r="P102" s="491" t="str">
        <f>【更新用】イベント基本情報!B6</f>
        <v>福岡県福岡市東区舞松原3丁目1-15-103</v>
      </c>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row>
    <row r="103" spans="1:42" ht="12.75">
      <c r="A103" s="248"/>
      <c r="B103" s="248"/>
      <c r="C103" s="248"/>
      <c r="D103" s="248"/>
      <c r="E103" s="248"/>
      <c r="F103" s="248"/>
      <c r="G103" s="248"/>
      <c r="H103" s="248"/>
      <c r="I103" s="248"/>
      <c r="J103" s="248"/>
      <c r="K103" s="248"/>
      <c r="L103" s="248"/>
      <c r="M103" s="248"/>
      <c r="N103" s="248"/>
      <c r="O103" s="248"/>
      <c r="P103" s="491">
        <f>【更新用】イベント基本情報!B7</f>
        <v>0</v>
      </c>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row>
    <row r="104" spans="1:42" ht="12.75">
      <c r="A104" s="248"/>
      <c r="B104" s="248"/>
      <c r="C104" s="248"/>
      <c r="D104" s="248"/>
      <c r="E104" s="248"/>
      <c r="F104" s="248"/>
      <c r="G104" s="248"/>
      <c r="H104" s="248"/>
      <c r="I104" s="248"/>
      <c r="J104" s="248"/>
      <c r="K104" s="248"/>
      <c r="L104" s="248"/>
      <c r="M104" s="248"/>
      <c r="N104" s="248"/>
      <c r="O104" s="248"/>
      <c r="P104" s="491" t="str">
        <f>【更新用】イベント基本情報!B8</f>
        <v>小島　浩毅（九州協会事務局長）</v>
      </c>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row>
    <row r="105" spans="1:42" ht="12.75">
      <c r="A105" s="465"/>
      <c r="B105" s="465"/>
      <c r="C105" s="465"/>
      <c r="D105" s="465"/>
      <c r="E105" s="465"/>
      <c r="F105" s="465"/>
      <c r="G105" s="465"/>
      <c r="H105" s="465"/>
      <c r="I105" s="465"/>
      <c r="J105" s="465"/>
      <c r="K105" s="465"/>
      <c r="L105" s="465"/>
      <c r="M105" s="465"/>
      <c r="N105" s="465"/>
      <c r="O105" s="465"/>
      <c r="P105" s="507" t="str">
        <f>"ＴＥＬ："&amp;【更新用】イベント基本情報!B10</f>
        <v>ＴＥＬ：０８０－１７７２－４９２８（事務局長携帯）</v>
      </c>
      <c r="Q105" s="507"/>
      <c r="R105" s="507"/>
      <c r="S105" s="507"/>
      <c r="T105" s="507"/>
      <c r="U105" s="507"/>
      <c r="V105" s="507"/>
      <c r="W105" s="507"/>
      <c r="X105" s="507"/>
      <c r="Y105" s="507"/>
      <c r="Z105" s="507"/>
      <c r="AA105" s="507"/>
      <c r="AB105" s="507"/>
      <c r="AC105" s="507"/>
      <c r="AD105" s="507"/>
      <c r="AE105" s="507"/>
      <c r="AF105" s="507"/>
      <c r="AG105" s="507"/>
      <c r="AH105" s="507"/>
      <c r="AI105" s="507"/>
      <c r="AJ105" s="507"/>
      <c r="AK105" s="507"/>
      <c r="AL105" s="507"/>
      <c r="AM105" s="507"/>
      <c r="AN105" s="507"/>
    </row>
    <row r="106" spans="1:42" ht="12.75">
      <c r="A106" s="241"/>
      <c r="B106" s="241"/>
      <c r="C106" s="241"/>
      <c r="D106" s="241"/>
      <c r="E106" s="241"/>
      <c r="F106" s="241"/>
      <c r="G106" s="241"/>
      <c r="H106" s="241"/>
      <c r="I106" s="241"/>
      <c r="J106" s="241"/>
      <c r="K106" s="241"/>
      <c r="L106" s="241"/>
      <c r="M106" s="241"/>
      <c r="N106" s="241"/>
      <c r="O106" s="241"/>
      <c r="P106" s="507" t="str">
        <f>"ＦＡＸ："&amp;【更新用】イベント基本情報!B11</f>
        <v>ＦＡＸ：０９２－７１９－１７７４</v>
      </c>
      <c r="Q106" s="507"/>
      <c r="R106" s="507"/>
      <c r="S106" s="507"/>
      <c r="T106" s="507"/>
      <c r="U106" s="507"/>
      <c r="V106" s="507"/>
      <c r="W106" s="507"/>
      <c r="X106" s="507"/>
      <c r="Y106" s="507"/>
      <c r="Z106" s="507"/>
      <c r="AA106" s="507"/>
      <c r="AB106" s="507"/>
      <c r="AC106" s="507"/>
      <c r="AD106" s="507"/>
      <c r="AE106" s="507"/>
      <c r="AF106" s="507"/>
      <c r="AG106" s="507"/>
      <c r="AH106" s="507"/>
      <c r="AI106" s="507"/>
      <c r="AJ106" s="507"/>
      <c r="AK106" s="507"/>
      <c r="AL106" s="507"/>
      <c r="AM106" s="507"/>
      <c r="AN106" s="507"/>
    </row>
    <row r="107" spans="1:42" ht="12.75">
      <c r="A107" s="465"/>
      <c r="B107" s="465"/>
      <c r="C107" s="465"/>
      <c r="D107" s="465"/>
      <c r="E107" s="465"/>
      <c r="F107" s="465"/>
      <c r="G107" s="465"/>
      <c r="H107" s="465"/>
      <c r="I107" s="465"/>
      <c r="J107" s="465"/>
      <c r="K107" s="465"/>
      <c r="L107" s="465"/>
      <c r="M107" s="465"/>
      <c r="N107" s="465"/>
      <c r="O107" s="465"/>
      <c r="P107" s="578" t="str">
        <f>"E-Mail："&amp;【更新用】イベント基本情報!B12</f>
        <v>E-Mail：jmba_kyushu@yahoo.co.jp</v>
      </c>
      <c r="Q107" s="578"/>
      <c r="R107" s="578"/>
      <c r="S107" s="578"/>
      <c r="T107" s="578"/>
      <c r="U107" s="578"/>
      <c r="V107" s="578"/>
      <c r="W107" s="578"/>
      <c r="X107" s="578"/>
      <c r="Y107" s="578"/>
      <c r="Z107" s="578"/>
      <c r="AA107" s="578"/>
      <c r="AB107" s="578"/>
      <c r="AC107" s="578"/>
      <c r="AD107" s="578"/>
      <c r="AE107" s="578"/>
      <c r="AF107" s="578"/>
      <c r="AG107" s="578"/>
      <c r="AH107" s="578"/>
      <c r="AI107" s="578"/>
      <c r="AJ107" s="578"/>
      <c r="AK107" s="578"/>
      <c r="AL107" s="578"/>
      <c r="AM107" s="578"/>
      <c r="AN107" s="578"/>
    </row>
    <row r="108" spans="1:42" ht="18.75" customHeight="1">
      <c r="A108" s="656"/>
      <c r="B108" s="656"/>
      <c r="C108" s="656"/>
      <c r="D108" s="656"/>
      <c r="E108" s="656"/>
      <c r="F108" s="656"/>
      <c r="G108" s="656"/>
      <c r="H108" s="656"/>
      <c r="I108" s="656"/>
      <c r="J108" s="656"/>
      <c r="K108" s="656"/>
      <c r="L108" s="656"/>
      <c r="M108" s="656"/>
      <c r="N108" s="656"/>
      <c r="O108" s="656"/>
      <c r="P108" s="656"/>
      <c r="Q108" s="656"/>
      <c r="R108" s="656"/>
      <c r="S108" s="656"/>
      <c r="T108" s="656"/>
      <c r="U108" s="656"/>
      <c r="V108" s="656"/>
      <c r="W108" s="656"/>
      <c r="X108" s="656"/>
      <c r="Y108" s="656"/>
      <c r="Z108" s="656"/>
      <c r="AA108" s="656"/>
      <c r="AB108" s="656"/>
      <c r="AC108" s="656"/>
      <c r="AD108" s="656"/>
      <c r="AE108" s="656"/>
      <c r="AF108" s="656"/>
      <c r="AG108" s="656"/>
      <c r="AH108" s="656"/>
      <c r="AI108" s="656"/>
      <c r="AJ108" s="656"/>
      <c r="AK108" s="656"/>
      <c r="AL108" s="656"/>
      <c r="AM108" s="656"/>
      <c r="AN108" s="656"/>
      <c r="AO108" s="14"/>
      <c r="AP108" s="14"/>
    </row>
    <row r="109" spans="1:42" ht="18.75" customHeight="1">
      <c r="AP109" s="18"/>
    </row>
    <row r="110" spans="1:42" ht="18.75" customHeight="1">
      <c r="AP110" s="18"/>
    </row>
    <row r="111" spans="1:42" ht="18.75" customHeight="1">
      <c r="AP111" s="18"/>
    </row>
    <row r="112" spans="1:42" ht="18.75" customHeight="1">
      <c r="AP112" s="18"/>
    </row>
    <row r="113" spans="42:42" ht="18.75" customHeight="1">
      <c r="AP113" s="18"/>
    </row>
    <row r="114" spans="42:42" ht="18.75" customHeight="1">
      <c r="AP114" s="18"/>
    </row>
    <row r="115" spans="42:42" ht="18.75" customHeight="1">
      <c r="AP115" s="18"/>
    </row>
    <row r="116" spans="42:42" ht="18.75" customHeight="1">
      <c r="AP116" s="18"/>
    </row>
    <row r="117" spans="42:42" ht="18.75" customHeight="1">
      <c r="AP117" s="18"/>
    </row>
    <row r="118" spans="42:42" ht="18.75" customHeight="1">
      <c r="AP118" s="18"/>
    </row>
    <row r="119" spans="42:42" ht="18.75" customHeight="1">
      <c r="AP119" s="18"/>
    </row>
    <row r="120" spans="42:42" ht="18.75" customHeight="1">
      <c r="AP120" s="18"/>
    </row>
    <row r="121" spans="42:42" ht="18.75" customHeight="1">
      <c r="AP121" s="18"/>
    </row>
    <row r="122" spans="42:42" ht="18.75" customHeight="1">
      <c r="AP122" s="18"/>
    </row>
    <row r="123" spans="42:42" ht="18.75" customHeight="1">
      <c r="AP123" s="18"/>
    </row>
    <row r="124" spans="42:42" ht="18.75" customHeight="1">
      <c r="AP124" s="18"/>
    </row>
    <row r="125" spans="42:42" ht="18.75" customHeight="1">
      <c r="AP125" s="18"/>
    </row>
    <row r="126" spans="42:42" ht="18.75" customHeight="1">
      <c r="AP126" s="18"/>
    </row>
    <row r="127" spans="42:42" ht="18.75" customHeight="1">
      <c r="AP127" s="18"/>
    </row>
    <row r="128" spans="42:42" ht="18.75" customHeight="1">
      <c r="AP128" s="18"/>
    </row>
    <row r="129" spans="42:42" ht="18.75" customHeight="1">
      <c r="AP129" s="18"/>
    </row>
    <row r="130" spans="42:42" ht="18.75" customHeight="1">
      <c r="AP130" s="18"/>
    </row>
    <row r="131" spans="42:42" ht="18.75" customHeight="1">
      <c r="AP131" s="18"/>
    </row>
    <row r="132" spans="42:42" ht="18.75" customHeight="1">
      <c r="AP132" s="18"/>
    </row>
    <row r="133" spans="42:42" ht="18.75" customHeight="1">
      <c r="AP133" s="18"/>
    </row>
    <row r="134" spans="42:42" ht="18.75" customHeight="1">
      <c r="AP134" s="18"/>
    </row>
    <row r="135" spans="42:42" ht="18.75" customHeight="1">
      <c r="AP135" s="18"/>
    </row>
    <row r="136" spans="42:42" ht="18.75" customHeight="1">
      <c r="AP136" s="18"/>
    </row>
    <row r="137" spans="42:42" ht="18.75" customHeight="1">
      <c r="AP137" s="18"/>
    </row>
    <row r="138" spans="42:42" ht="18.75" customHeight="1">
      <c r="AP138" s="18"/>
    </row>
    <row r="139" spans="42:42" ht="18.75" customHeight="1">
      <c r="AP139" s="18"/>
    </row>
    <row r="140" spans="42:42" ht="18.75" customHeight="1">
      <c r="AP140" s="18"/>
    </row>
    <row r="141" spans="42:42" ht="18.75" customHeight="1">
      <c r="AP141" s="18"/>
    </row>
    <row r="142" spans="42:42" ht="18.75" customHeight="1">
      <c r="AP142" s="18"/>
    </row>
    <row r="143" spans="42:42" ht="18.75" customHeight="1">
      <c r="AP143" s="18"/>
    </row>
    <row r="144" spans="42:42" ht="18.75" customHeight="1">
      <c r="AP144" s="18"/>
    </row>
    <row r="145" spans="42:42" ht="18.75" customHeight="1">
      <c r="AP145" s="18"/>
    </row>
    <row r="146" spans="42:42" ht="18.75" customHeight="1">
      <c r="AP146" s="18"/>
    </row>
    <row r="147" spans="42:42" ht="18.75" customHeight="1">
      <c r="AP147" s="18"/>
    </row>
    <row r="148" spans="42:42" ht="18.75" customHeight="1">
      <c r="AP148" s="18"/>
    </row>
  </sheetData>
  <sheetProtection algorithmName="SHA-512" hashValue="WUEm6IGkGBmcrPKyHRHPGH1liMCgL207Ftok5U8G5G4ZQ9P/0Fu68L2VpOqHnt36M68OBXxtQGbkucAg9CCrFA==" saltValue="A1fEPFoDUUEbBybox2dAnw==" spinCount="100000" sheet="1" objects="1" scenarios="1" selectLockedCells="1"/>
  <customSheetViews>
    <customSheetView guid="{B8528224-2B88-4620-AAE6-F78F68F2B1F1}" showPageBreaks="1" showGridLines="0" printArea="1" hiddenColumns="1" view="pageBreakPreview" topLeftCell="A43">
      <selection activeCell="J53" sqref="J53"/>
      <rowBreaks count="1" manualBreakCount="1">
        <brk id="43" max="39" man="1"/>
      </rowBreaks>
      <colBreaks count="1" manualBreakCount="1">
        <brk id="40" max="1048575" man="1"/>
      </colBreaks>
      <pageMargins left="0.7" right="0.7" top="0.75" bottom="0.75" header="0.3" footer="0.3"/>
      <pageSetup paperSize="9" scale="89" orientation="portrait" horizontalDpi="4294967294" copies="4" r:id="rId1"/>
      <headerFooter alignWithMargins="0">
        <oddHeader>&amp;R【ＮＡＧＡＳＡＫＩマーチングフェスティバル】
①参加申込書</oddHeader>
      </headerFooter>
    </customSheetView>
  </customSheetViews>
  <mergeCells count="198">
    <mergeCell ref="S21:U22"/>
    <mergeCell ref="S24:AN25"/>
    <mergeCell ref="O24:Q25"/>
    <mergeCell ref="J24:N25"/>
    <mergeCell ref="G38:N39"/>
    <mergeCell ref="X38:AE39"/>
    <mergeCell ref="P38:T39"/>
    <mergeCell ref="O28:AE29"/>
    <mergeCell ref="O30:AE31"/>
    <mergeCell ref="O32:AE33"/>
    <mergeCell ref="O34:AE35"/>
    <mergeCell ref="O36:AE37"/>
    <mergeCell ref="AL21:AN22"/>
    <mergeCell ref="AG21:AK22"/>
    <mergeCell ref="AC21:AF22"/>
    <mergeCell ref="AB21:AB22"/>
    <mergeCell ref="Y21:AA22"/>
    <mergeCell ref="R21:R22"/>
    <mergeCell ref="O26:Y27"/>
    <mergeCell ref="Z26:AN27"/>
    <mergeCell ref="G21:I23"/>
    <mergeCell ref="C81:U81"/>
    <mergeCell ref="V81:AC81"/>
    <mergeCell ref="AK81:AM81"/>
    <mergeCell ref="G28:N33"/>
    <mergeCell ref="G34:N37"/>
    <mergeCell ref="AL28:AN29"/>
    <mergeCell ref="AL30:AN31"/>
    <mergeCell ref="AL32:AN33"/>
    <mergeCell ref="AL34:AN35"/>
    <mergeCell ref="AL36:AN37"/>
    <mergeCell ref="AF28:AK29"/>
    <mergeCell ref="AF30:AK31"/>
    <mergeCell ref="AF32:AK33"/>
    <mergeCell ref="AF34:AK35"/>
    <mergeCell ref="AF36:AK37"/>
    <mergeCell ref="C77:U77"/>
    <mergeCell ref="V77:AC77"/>
    <mergeCell ref="AD77:AJ77"/>
    <mergeCell ref="AK77:AM77"/>
    <mergeCell ref="C78:U78"/>
    <mergeCell ref="V78:AC78"/>
    <mergeCell ref="AK78:AM78"/>
    <mergeCell ref="AD74:AJ74"/>
    <mergeCell ref="AK74:AM74"/>
    <mergeCell ref="A108:AN108"/>
    <mergeCell ref="A58:AN58"/>
    <mergeCell ref="C67:U67"/>
    <mergeCell ref="V67:AC67"/>
    <mergeCell ref="C66:U66"/>
    <mergeCell ref="V66:AC66"/>
    <mergeCell ref="AD66:AJ66"/>
    <mergeCell ref="AK66:AM66"/>
    <mergeCell ref="AD67:AJ67"/>
    <mergeCell ref="AK67:AM67"/>
    <mergeCell ref="C68:U68"/>
    <mergeCell ref="V68:AC68"/>
    <mergeCell ref="AD68:AJ68"/>
    <mergeCell ref="O98:AH98"/>
    <mergeCell ref="P105:AN105"/>
    <mergeCell ref="P107:AN107"/>
    <mergeCell ref="C75:U75"/>
    <mergeCell ref="V75:AC75"/>
    <mergeCell ref="AD75:AJ75"/>
    <mergeCell ref="AK75:AM75"/>
    <mergeCell ref="C76:U76"/>
    <mergeCell ref="V76:AC76"/>
    <mergeCell ref="AD76:AJ76"/>
    <mergeCell ref="J95:M95"/>
    <mergeCell ref="A8:F10"/>
    <mergeCell ref="AD71:AJ71"/>
    <mergeCell ref="AK71:AM71"/>
    <mergeCell ref="AK76:AM76"/>
    <mergeCell ref="C72:U72"/>
    <mergeCell ref="V72:AC72"/>
    <mergeCell ref="AD72:AJ72"/>
    <mergeCell ref="AK72:AM72"/>
    <mergeCell ref="C73:U73"/>
    <mergeCell ref="AK73:AM73"/>
    <mergeCell ref="C74:U74"/>
    <mergeCell ref="V74:AC74"/>
    <mergeCell ref="V73:AC73"/>
    <mergeCell ref="AD73:AJ73"/>
    <mergeCell ref="B51:X51"/>
    <mergeCell ref="AK54:AM55"/>
    <mergeCell ref="A65:S65"/>
    <mergeCell ref="U65:AI65"/>
    <mergeCell ref="B62:G62"/>
    <mergeCell ref="B63:G63"/>
    <mergeCell ref="H61:AM61"/>
    <mergeCell ref="H62:AL62"/>
    <mergeCell ref="H63:AL63"/>
    <mergeCell ref="B61:G61"/>
    <mergeCell ref="A28:F37"/>
    <mergeCell ref="A1:AN1"/>
    <mergeCell ref="A2:AN2"/>
    <mergeCell ref="A4:F4"/>
    <mergeCell ref="A7:F7"/>
    <mergeCell ref="A5:F6"/>
    <mergeCell ref="G7:AN7"/>
    <mergeCell ref="C12:F12"/>
    <mergeCell ref="A11:F11"/>
    <mergeCell ref="G12:O12"/>
    <mergeCell ref="P12:R12"/>
    <mergeCell ref="X11:AN11"/>
    <mergeCell ref="G11:W11"/>
    <mergeCell ref="G10:I10"/>
    <mergeCell ref="J10:W10"/>
    <mergeCell ref="A12:B14"/>
    <mergeCell ref="G13:O14"/>
    <mergeCell ref="C13:F14"/>
    <mergeCell ref="W14:AB14"/>
    <mergeCell ref="G4:AH4"/>
    <mergeCell ref="G5:AH6"/>
    <mergeCell ref="AI4:AN4"/>
    <mergeCell ref="AI5:AN6"/>
    <mergeCell ref="G9:AN9"/>
    <mergeCell ref="V71:AC71"/>
    <mergeCell ref="H8:M8"/>
    <mergeCell ref="N8:AN8"/>
    <mergeCell ref="B47:T47"/>
    <mergeCell ref="AA47:AN47"/>
    <mergeCell ref="A38:F39"/>
    <mergeCell ref="A21:F25"/>
    <mergeCell ref="A26:F27"/>
    <mergeCell ref="A15:F20"/>
    <mergeCell ref="V21:X22"/>
    <mergeCell ref="G26:N27"/>
    <mergeCell ref="X10:Z10"/>
    <mergeCell ref="AA10:AN10"/>
    <mergeCell ref="S12:V14"/>
    <mergeCell ref="AC14:AN14"/>
    <mergeCell ref="W13:AB13"/>
    <mergeCell ref="W12:AB12"/>
    <mergeCell ref="AC12:AN12"/>
    <mergeCell ref="AC13:AN13"/>
    <mergeCell ref="P13:R14"/>
    <mergeCell ref="A40:X41"/>
    <mergeCell ref="A42:X43"/>
    <mergeCell ref="A44:X45"/>
    <mergeCell ref="Y40:AN41"/>
    <mergeCell ref="AK68:AM68"/>
    <mergeCell ref="C69:U69"/>
    <mergeCell ref="V69:AC69"/>
    <mergeCell ref="AD69:AJ69"/>
    <mergeCell ref="G49:Q49"/>
    <mergeCell ref="AK69:AM69"/>
    <mergeCell ref="A59:AN59"/>
    <mergeCell ref="Y42:AN43"/>
    <mergeCell ref="Y44:AN45"/>
    <mergeCell ref="C54:X55"/>
    <mergeCell ref="A107:O107"/>
    <mergeCell ref="A105:O105"/>
    <mergeCell ref="A101:O101"/>
    <mergeCell ref="P101:AN101"/>
    <mergeCell ref="J96:M96"/>
    <mergeCell ref="J97:M97"/>
    <mergeCell ref="O96:AC96"/>
    <mergeCell ref="O97:AC97"/>
    <mergeCell ref="C82:U82"/>
    <mergeCell ref="AK82:AM82"/>
    <mergeCell ref="V82:AJ82"/>
    <mergeCell ref="O95:AH95"/>
    <mergeCell ref="C87:J87"/>
    <mergeCell ref="A86:AN86"/>
    <mergeCell ref="A85:AN85"/>
    <mergeCell ref="F89:AH89"/>
    <mergeCell ref="P106:AN106"/>
    <mergeCell ref="G90:AG90"/>
    <mergeCell ref="G91:AG91"/>
    <mergeCell ref="G92:AG92"/>
    <mergeCell ref="P102:AN102"/>
    <mergeCell ref="P103:AN103"/>
    <mergeCell ref="P104:AN104"/>
    <mergeCell ref="I15:AM15"/>
    <mergeCell ref="I16:AM17"/>
    <mergeCell ref="I18:AM19"/>
    <mergeCell ref="O21:Q23"/>
    <mergeCell ref="J21:N23"/>
    <mergeCell ref="C80:U80"/>
    <mergeCell ref="V80:AC80"/>
    <mergeCell ref="AK80:AM80"/>
    <mergeCell ref="A100:O100"/>
    <mergeCell ref="P100:AN100"/>
    <mergeCell ref="AD78:AJ81"/>
    <mergeCell ref="C79:U79"/>
    <mergeCell ref="V79:AC79"/>
    <mergeCell ref="AK79:AM79"/>
    <mergeCell ref="U38:W39"/>
    <mergeCell ref="AI38:AK39"/>
    <mergeCell ref="AL38:AN39"/>
    <mergeCell ref="Z54:AJ55"/>
    <mergeCell ref="G24:I25"/>
    <mergeCell ref="V70:AC70"/>
    <mergeCell ref="AD70:AJ70"/>
    <mergeCell ref="AK70:AM70"/>
    <mergeCell ref="C70:U70"/>
    <mergeCell ref="C71:U71"/>
  </mergeCells>
  <phoneticPr fontId="2"/>
  <printOptions horizontalCentered="1"/>
  <pageMargins left="0.70866141732283472" right="0.70866141732283472" top="0.74803149606299213" bottom="0.74803149606299213" header="0.31496062992125984" footer="0.31496062992125984"/>
  <pageSetup paperSize="9" scale="82" orientation="portrait" horizontalDpi="4294967294" copies="4" r:id="rId2"/>
  <headerFooter alignWithMargins="0"/>
  <rowBreaks count="2" manualBreakCount="2">
    <brk id="55" max="39" man="1"/>
    <brk id="82" max="39" man="1"/>
  </rowBreaks>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5DCD-5AD1-4B45-9A61-EADBCA18C51D}">
  <sheetPr>
    <tabColor theme="5" tint="0.79998168889431442"/>
    <pageSetUpPr fitToPage="1"/>
  </sheetPr>
  <dimension ref="A1:N17"/>
  <sheetViews>
    <sheetView showGridLines="0" showZeros="0" zoomScaleNormal="100" workbookViewId="0"/>
  </sheetViews>
  <sheetFormatPr defaultColWidth="0" defaultRowHeight="11.25"/>
  <cols>
    <col min="1" max="1" width="2.5" style="84" customWidth="1"/>
    <col min="2" max="2" width="4" style="92" customWidth="1"/>
    <col min="3" max="3" width="26.75" style="92" customWidth="1"/>
    <col min="4" max="5" width="18.625" style="92" customWidth="1"/>
    <col min="6" max="6" width="29.5" style="92" customWidth="1"/>
    <col min="7" max="7" width="36.125" style="92" customWidth="1"/>
    <col min="8" max="8" width="2.375" style="92" customWidth="1"/>
    <col min="9" max="14" width="0" style="84" hidden="1" customWidth="1"/>
    <col min="15" max="16384" width="9" style="84" hidden="1"/>
  </cols>
  <sheetData>
    <row r="1" spans="1:8" ht="13.5" customHeight="1">
      <c r="A1" s="9"/>
      <c r="B1" s="9"/>
      <c r="C1" s="9"/>
      <c r="D1" s="9"/>
      <c r="E1" s="9"/>
      <c r="F1" s="9"/>
      <c r="G1" s="9"/>
      <c r="H1" s="83"/>
    </row>
    <row r="2" spans="1:8" ht="13.5" customHeight="1">
      <c r="B2" s="735" t="str">
        <f>【更新用】イベント基本情報!B3&amp;CHAR(10)&amp;CHAR(13)&amp;【更新用】イベント基本情報!B4</f>
        <v>第27回全九州カラーガード・パーカッションコンテスト
_x000D_【ソロ部門】</v>
      </c>
      <c r="C2" s="735"/>
      <c r="D2" s="735"/>
      <c r="E2" s="9"/>
      <c r="F2" s="732"/>
      <c r="G2" s="732"/>
      <c r="H2" s="85"/>
    </row>
    <row r="3" spans="1:8" ht="25.5" customHeight="1">
      <c r="B3" s="735"/>
      <c r="C3" s="735"/>
      <c r="D3" s="735"/>
      <c r="E3" s="9"/>
      <c r="F3" s="733" t="s">
        <v>185</v>
      </c>
      <c r="G3" s="733"/>
      <c r="H3" s="85"/>
    </row>
    <row r="4" spans="1:8" ht="9.75" customHeight="1" thickBot="1">
      <c r="B4" s="734"/>
      <c r="C4" s="734"/>
      <c r="D4" s="734"/>
      <c r="E4" s="734"/>
      <c r="F4" s="81"/>
      <c r="G4" s="81"/>
      <c r="H4" s="81"/>
    </row>
    <row r="5" spans="1:8" s="86" customFormat="1" ht="27" customHeight="1" thickBot="1">
      <c r="C5" s="87" t="s">
        <v>24</v>
      </c>
      <c r="D5" s="730">
        <f>'1.【参加申込入力シート】'!D11</f>
        <v>0</v>
      </c>
      <c r="E5" s="731"/>
      <c r="F5" s="87" t="s">
        <v>307</v>
      </c>
      <c r="G5" s="391" t="str">
        <f>【更新用】イベント基本情報!B3&amp;【更新用】イベント基本情報!B4</f>
        <v>第27回全九州カラーガード・パーカッションコンテスト【ソロ部門】</v>
      </c>
    </row>
    <row r="6" spans="1:8" s="88" customFormat="1" ht="5.25" customHeight="1" thickBot="1">
      <c r="B6" s="89"/>
      <c r="C6" s="89"/>
      <c r="D6" s="89"/>
      <c r="E6" s="89"/>
      <c r="F6" s="89"/>
      <c r="G6" s="89"/>
      <c r="H6" s="89"/>
    </row>
    <row r="7" spans="1:8" ht="13.9" customHeight="1" thickBot="1">
      <c r="B7" s="90" t="s">
        <v>90</v>
      </c>
      <c r="C7" s="91" t="s">
        <v>93</v>
      </c>
      <c r="D7" s="91" t="s">
        <v>92</v>
      </c>
      <c r="E7" s="91" t="s">
        <v>0</v>
      </c>
      <c r="F7" s="91" t="s">
        <v>450</v>
      </c>
      <c r="G7" s="390" t="s">
        <v>424</v>
      </c>
    </row>
    <row r="8" spans="1:8" ht="13.9" customHeight="1">
      <c r="B8" s="383">
        <v>1</v>
      </c>
      <c r="C8" s="384" t="str">
        <f>IF('3.【出場メンバー確認リスト】'!$B6="","",VLOOKUP($B8,'3.【出場メンバー確認リスト】'!$A$6:$G$15,2,0))</f>
        <v/>
      </c>
      <c r="D8" s="384" t="str">
        <f>IF('3.【出場メンバー確認リスト】'!$B6="","",VLOOKUP($B8,'3.【出場メンバー確認リスト】'!$A$6:$G$15,4,0))</f>
        <v/>
      </c>
      <c r="E8" s="384" t="str">
        <f>IF('3.【出場メンバー確認リスト】'!$B6="","",VLOOKUP($B8,'3.【出場メンバー確認リスト】'!$A$6:$G$15,5,0))</f>
        <v/>
      </c>
      <c r="F8" s="384" t="str">
        <f>IF('3.【出場メンバー確認リスト】'!$B6="","",VLOOKUP($B8,'3.【出場メンバー確認リスト】'!$A$6:$G$15,7,0))</f>
        <v/>
      </c>
      <c r="G8" s="385" t="str">
        <f>IF('3.【出場メンバー確認リスト】'!$B6="","",VLOOKUP($B8,'3.【出場メンバー確認リスト】'!$A$6:$G$15,6,0))</f>
        <v/>
      </c>
    </row>
    <row r="9" spans="1:8" ht="13.9" customHeight="1">
      <c r="B9" s="386">
        <v>2</v>
      </c>
      <c r="C9" s="387" t="str">
        <f>IF('3.【出場メンバー確認リスト】'!$B7="","",VLOOKUP($B9,'3.【出場メンバー確認リスト】'!$A$6:$G$15,2,0))</f>
        <v/>
      </c>
      <c r="D9" s="387" t="str">
        <f>IF('3.【出場メンバー確認リスト】'!$B7="","",VLOOKUP($B9,'3.【出場メンバー確認リスト】'!$A$6:$G$15,4,0))</f>
        <v/>
      </c>
      <c r="E9" s="387" t="str">
        <f>IF('3.【出場メンバー確認リスト】'!$B7="","",VLOOKUP($B9,'3.【出場メンバー確認リスト】'!$A$6:$G$15,5,0))</f>
        <v/>
      </c>
      <c r="F9" s="387" t="str">
        <f>IF('3.【出場メンバー確認リスト】'!$B7="","",VLOOKUP($B9,'3.【出場メンバー確認リスト】'!$A$6:$G$15,7,0))</f>
        <v/>
      </c>
      <c r="G9" s="392" t="str">
        <f>IF('3.【出場メンバー確認リスト】'!$B7="","",VLOOKUP($B9,'3.【出場メンバー確認リスト】'!$A$6:$G$15,6,0))</f>
        <v/>
      </c>
    </row>
    <row r="10" spans="1:8">
      <c r="B10" s="386">
        <v>3</v>
      </c>
      <c r="C10" s="387" t="str">
        <f>IF('3.【出場メンバー確認リスト】'!$B8="","",VLOOKUP($B10,'3.【出場メンバー確認リスト】'!$A$6:$G$15,2,0))</f>
        <v/>
      </c>
      <c r="D10" s="387" t="str">
        <f>IF('3.【出場メンバー確認リスト】'!$B8="","",VLOOKUP($B10,'3.【出場メンバー確認リスト】'!$A$6:$G$15,4,0))</f>
        <v/>
      </c>
      <c r="E10" s="387" t="str">
        <f>IF('3.【出場メンバー確認リスト】'!$B8="","",VLOOKUP($B10,'3.【出場メンバー確認リスト】'!$A$6:$G$15,5,0))</f>
        <v/>
      </c>
      <c r="F10" s="387" t="str">
        <f>IF('3.【出場メンバー確認リスト】'!$B8="","",VLOOKUP($B10,'3.【出場メンバー確認リスト】'!$A$6:$G$15,7,0))</f>
        <v/>
      </c>
      <c r="G10" s="392" t="str">
        <f>IF('3.【出場メンバー確認リスト】'!$B8="","",VLOOKUP($B10,'3.【出場メンバー確認リスト】'!$A$6:$G$15,6,0))</f>
        <v/>
      </c>
    </row>
    <row r="11" spans="1:8">
      <c r="B11" s="386">
        <v>4</v>
      </c>
      <c r="C11" s="387" t="str">
        <f>IF('3.【出場メンバー確認リスト】'!$B9="","",VLOOKUP($B11,'3.【出場メンバー確認リスト】'!$A$6:$G$15,2,0))</f>
        <v/>
      </c>
      <c r="D11" s="387" t="str">
        <f>IF('3.【出場メンバー確認リスト】'!$B9="","",VLOOKUP($B11,'3.【出場メンバー確認リスト】'!$A$6:$G$15,4,0))</f>
        <v/>
      </c>
      <c r="E11" s="387" t="str">
        <f>IF('3.【出場メンバー確認リスト】'!$B9="","",VLOOKUP($B11,'3.【出場メンバー確認リスト】'!$A$6:$G$15,5,0))</f>
        <v/>
      </c>
      <c r="F11" s="387" t="str">
        <f>IF('3.【出場メンバー確認リスト】'!$B9="","",VLOOKUP($B11,'3.【出場メンバー確認リスト】'!$A$6:$G$15,7,0))</f>
        <v/>
      </c>
      <c r="G11" s="392" t="str">
        <f>IF('3.【出場メンバー確認リスト】'!$B9="","",VLOOKUP($B11,'3.【出場メンバー確認リスト】'!$A$6:$G$15,6,0))</f>
        <v/>
      </c>
    </row>
    <row r="12" spans="1:8">
      <c r="B12" s="386">
        <v>5</v>
      </c>
      <c r="C12" s="387" t="str">
        <f>IF('3.【出場メンバー確認リスト】'!$B10="","",VLOOKUP($B12,'3.【出場メンバー確認リスト】'!$A$6:$G$15,2,0))</f>
        <v/>
      </c>
      <c r="D12" s="387" t="str">
        <f>IF('3.【出場メンバー確認リスト】'!$B10="","",VLOOKUP($B12,'3.【出場メンバー確認リスト】'!$A$6:$G$15,4,0))</f>
        <v/>
      </c>
      <c r="E12" s="387" t="str">
        <f>IF('3.【出場メンバー確認リスト】'!$B10="","",VLOOKUP($B12,'3.【出場メンバー確認リスト】'!$A$6:$G$15,5,0))</f>
        <v/>
      </c>
      <c r="F12" s="387" t="str">
        <f>IF('3.【出場メンバー確認リスト】'!$B10="","",VLOOKUP($B12,'3.【出場メンバー確認リスト】'!$A$6:$G$15,7,0))</f>
        <v/>
      </c>
      <c r="G12" s="392" t="str">
        <f>IF('3.【出場メンバー確認リスト】'!$B10="","",VLOOKUP($B12,'3.【出場メンバー確認リスト】'!$A$6:$G$15,6,0))</f>
        <v/>
      </c>
    </row>
    <row r="13" spans="1:8">
      <c r="B13" s="386">
        <v>6</v>
      </c>
      <c r="C13" s="387" t="str">
        <f>IF('3.【出場メンバー確認リスト】'!$B11="","",VLOOKUP($B13,'3.【出場メンバー確認リスト】'!$A$6:$G$15,2,0))</f>
        <v/>
      </c>
      <c r="D13" s="387" t="str">
        <f>IF('3.【出場メンバー確認リスト】'!$B11="","",VLOOKUP($B13,'3.【出場メンバー確認リスト】'!$A$6:$G$15,4,0))</f>
        <v/>
      </c>
      <c r="E13" s="387" t="str">
        <f>IF('3.【出場メンバー確認リスト】'!$B11="","",VLOOKUP($B13,'3.【出場メンバー確認リスト】'!$A$6:$G$15,5,0))</f>
        <v/>
      </c>
      <c r="F13" s="387" t="str">
        <f>IF('3.【出場メンバー確認リスト】'!$B11="","",VLOOKUP($B13,'3.【出場メンバー確認リスト】'!$A$6:$G$15,7,0))</f>
        <v/>
      </c>
      <c r="G13" s="392" t="str">
        <f>IF('3.【出場メンバー確認リスト】'!$B11="","",VLOOKUP($B13,'3.【出場メンバー確認リスト】'!$A$6:$G$15,6,0))</f>
        <v/>
      </c>
    </row>
    <row r="14" spans="1:8">
      <c r="B14" s="386">
        <v>7</v>
      </c>
      <c r="C14" s="387" t="str">
        <f>IF('3.【出場メンバー確認リスト】'!$B12="","",VLOOKUP($B14,'3.【出場メンバー確認リスト】'!$A$6:$G$15,2,0))</f>
        <v/>
      </c>
      <c r="D14" s="387" t="str">
        <f>IF('3.【出場メンバー確認リスト】'!$B12="","",VLOOKUP($B14,'3.【出場メンバー確認リスト】'!$A$6:$G$15,4,0))</f>
        <v/>
      </c>
      <c r="E14" s="387" t="str">
        <f>IF('3.【出場メンバー確認リスト】'!$B12="","",VLOOKUP($B14,'3.【出場メンバー確認リスト】'!$A$6:$G$15,5,0))</f>
        <v/>
      </c>
      <c r="F14" s="387" t="str">
        <f>IF('3.【出場メンバー確認リスト】'!$B12="","",VLOOKUP($B14,'3.【出場メンバー確認リスト】'!$A$6:$G$15,7,0))</f>
        <v/>
      </c>
      <c r="G14" s="392" t="str">
        <f>IF('3.【出場メンバー確認リスト】'!$B12="","",VLOOKUP($B14,'3.【出場メンバー確認リスト】'!$A$6:$G$15,6,0))</f>
        <v/>
      </c>
    </row>
    <row r="15" spans="1:8">
      <c r="B15" s="386">
        <v>8</v>
      </c>
      <c r="C15" s="387" t="str">
        <f>IF('3.【出場メンバー確認リスト】'!$B13="","",VLOOKUP($B15,'3.【出場メンバー確認リスト】'!$A$6:$G$15,2,0))</f>
        <v/>
      </c>
      <c r="D15" s="387" t="str">
        <f>IF('3.【出場メンバー確認リスト】'!$B13="","",VLOOKUP($B15,'3.【出場メンバー確認リスト】'!$A$6:$G$15,4,0))</f>
        <v/>
      </c>
      <c r="E15" s="387" t="str">
        <f>IF('3.【出場メンバー確認リスト】'!$B13="","",VLOOKUP($B15,'3.【出場メンバー確認リスト】'!$A$6:$G$15,5,0))</f>
        <v/>
      </c>
      <c r="F15" s="387" t="str">
        <f>IF('3.【出場メンバー確認リスト】'!$B13="","",VLOOKUP($B15,'3.【出場メンバー確認リスト】'!$A$6:$G$15,7,0))</f>
        <v/>
      </c>
      <c r="G15" s="392" t="str">
        <f>IF('3.【出場メンバー確認リスト】'!$B13="","",VLOOKUP($B15,'3.【出場メンバー確認リスト】'!$A$6:$G$15,6,0))</f>
        <v/>
      </c>
    </row>
    <row r="16" spans="1:8">
      <c r="B16" s="386">
        <v>9</v>
      </c>
      <c r="C16" s="387" t="str">
        <f>IF('3.【出場メンバー確認リスト】'!$B14="","",VLOOKUP($B16,'3.【出場メンバー確認リスト】'!$A$6:$G$15,2,0))</f>
        <v/>
      </c>
      <c r="D16" s="387" t="str">
        <f>IF('3.【出場メンバー確認リスト】'!$B14="","",VLOOKUP($B16,'3.【出場メンバー確認リスト】'!$A$6:$G$15,4,0))</f>
        <v/>
      </c>
      <c r="E16" s="387" t="str">
        <f>IF('3.【出場メンバー確認リスト】'!$B14="","",VLOOKUP($B16,'3.【出場メンバー確認リスト】'!$A$6:$G$15,5,0))</f>
        <v/>
      </c>
      <c r="F16" s="387" t="str">
        <f>IF('3.【出場メンバー確認リスト】'!$B14="","",VLOOKUP($B16,'3.【出場メンバー確認リスト】'!$A$6:$G$15,7,0))</f>
        <v/>
      </c>
      <c r="G16" s="392" t="str">
        <f>IF('3.【出場メンバー確認リスト】'!$B14="","",VLOOKUP($B16,'3.【出場メンバー確認リスト】'!$A$6:$G$15,6,0))</f>
        <v/>
      </c>
    </row>
    <row r="17" spans="2:7" ht="12" thickBot="1">
      <c r="B17" s="388">
        <v>10</v>
      </c>
      <c r="C17" s="389" t="str">
        <f>IF('3.【出場メンバー確認リスト】'!$B15="","",VLOOKUP($B17,'3.【出場メンバー確認リスト】'!$A$6:$G$15,2,0))</f>
        <v/>
      </c>
      <c r="D17" s="389" t="str">
        <f>IF('3.【出場メンバー確認リスト】'!$B15="","",VLOOKUP($B17,'3.【出場メンバー確認リスト】'!$A$6:$G$15,4,0))</f>
        <v/>
      </c>
      <c r="E17" s="389" t="str">
        <f>IF('3.【出場メンバー確認リスト】'!$B15="","",VLOOKUP($B17,'3.【出場メンバー確認リスト】'!$A$6:$G$15,5,0))</f>
        <v/>
      </c>
      <c r="F17" s="389" t="str">
        <f>IF('3.【出場メンバー確認リスト】'!$B15="","",VLOOKUP($B17,'3.【出場メンバー確認リスト】'!$A$6:$G$15,7,0))</f>
        <v/>
      </c>
      <c r="G17" s="393" t="str">
        <f>IF('3.【出場メンバー確認リスト】'!$B15="","",VLOOKUP($B17,'3.【出場メンバー確認リスト】'!$A$6:$G$15,6,0))</f>
        <v/>
      </c>
    </row>
  </sheetData>
  <sheetProtection algorithmName="SHA-512" hashValue="e/vQmv5196RLpwMekz076697uBR3EVenLvNBlW2nMBVa4RNAfDiWIqtgqAVP4v1b+uy31zal99cmBV6+xx0XiA==" saltValue="WgldF3Z3u5WvHVjW1AzWYw==" spinCount="100000" sheet="1" objects="1" scenarios="1" selectLockedCells="1"/>
  <mergeCells count="5">
    <mergeCell ref="D5:E5"/>
    <mergeCell ref="F2:G2"/>
    <mergeCell ref="F3:G3"/>
    <mergeCell ref="B4:E4"/>
    <mergeCell ref="B2:D3"/>
  </mergeCells>
  <phoneticPr fontId="2"/>
  <pageMargins left="0.54" right="0.46" top="0.27" bottom="0.16" header="0.17" footer="0.16"/>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tabColor theme="5" tint="0.79998168889431442"/>
  </sheetPr>
  <dimension ref="A1:F43"/>
  <sheetViews>
    <sheetView showGridLines="0" showRowColHeaders="0" showZeros="0" view="pageBreakPreview" zoomScaleSheetLayoutView="100" workbookViewId="0">
      <selection activeCell="A19" sqref="A19"/>
    </sheetView>
  </sheetViews>
  <sheetFormatPr defaultColWidth="13" defaultRowHeight="13.5"/>
  <cols>
    <col min="1" max="2" width="20.625" style="93" customWidth="1"/>
    <col min="3" max="3" width="6.75" style="93" customWidth="1"/>
    <col min="4" max="5" width="20.625" style="93" customWidth="1"/>
    <col min="6" max="6" width="6.75" style="93" customWidth="1"/>
    <col min="7" max="256" width="13" style="93"/>
    <col min="257" max="257" width="8.75" style="93" customWidth="1"/>
    <col min="258" max="258" width="25.75" style="93" customWidth="1"/>
    <col min="259" max="259" width="6.75" style="93" customWidth="1"/>
    <col min="260" max="260" width="8.75" style="93" customWidth="1"/>
    <col min="261" max="261" width="25.75" style="93" customWidth="1"/>
    <col min="262" max="262" width="6.75" style="93" customWidth="1"/>
    <col min="263" max="512" width="13" style="93"/>
    <col min="513" max="513" width="8.75" style="93" customWidth="1"/>
    <col min="514" max="514" width="25.75" style="93" customWidth="1"/>
    <col min="515" max="515" width="6.75" style="93" customWidth="1"/>
    <col min="516" max="516" width="8.75" style="93" customWidth="1"/>
    <col min="517" max="517" width="25.75" style="93" customWidth="1"/>
    <col min="518" max="518" width="6.75" style="93" customWidth="1"/>
    <col min="519" max="768" width="13" style="93"/>
    <col min="769" max="769" width="8.75" style="93" customWidth="1"/>
    <col min="770" max="770" width="25.75" style="93" customWidth="1"/>
    <col min="771" max="771" width="6.75" style="93" customWidth="1"/>
    <col min="772" max="772" width="8.75" style="93" customWidth="1"/>
    <col min="773" max="773" width="25.75" style="93" customWidth="1"/>
    <col min="774" max="774" width="6.75" style="93" customWidth="1"/>
    <col min="775" max="1024" width="13" style="93"/>
    <col min="1025" max="1025" width="8.75" style="93" customWidth="1"/>
    <col min="1026" max="1026" width="25.75" style="93" customWidth="1"/>
    <col min="1027" max="1027" width="6.75" style="93" customWidth="1"/>
    <col min="1028" max="1028" width="8.75" style="93" customWidth="1"/>
    <col min="1029" max="1029" width="25.75" style="93" customWidth="1"/>
    <col min="1030" max="1030" width="6.75" style="93" customWidth="1"/>
    <col min="1031" max="1280" width="13" style="93"/>
    <col min="1281" max="1281" width="8.75" style="93" customWidth="1"/>
    <col min="1282" max="1282" width="25.75" style="93" customWidth="1"/>
    <col min="1283" max="1283" width="6.75" style="93" customWidth="1"/>
    <col min="1284" max="1284" width="8.75" style="93" customWidth="1"/>
    <col min="1285" max="1285" width="25.75" style="93" customWidth="1"/>
    <col min="1286" max="1286" width="6.75" style="93" customWidth="1"/>
    <col min="1287" max="1536" width="13" style="93"/>
    <col min="1537" max="1537" width="8.75" style="93" customWidth="1"/>
    <col min="1538" max="1538" width="25.75" style="93" customWidth="1"/>
    <col min="1539" max="1539" width="6.75" style="93" customWidth="1"/>
    <col min="1540" max="1540" width="8.75" style="93" customWidth="1"/>
    <col min="1541" max="1541" width="25.75" style="93" customWidth="1"/>
    <col min="1542" max="1542" width="6.75" style="93" customWidth="1"/>
    <col min="1543" max="1792" width="13" style="93"/>
    <col min="1793" max="1793" width="8.75" style="93" customWidth="1"/>
    <col min="1794" max="1794" width="25.75" style="93" customWidth="1"/>
    <col min="1795" max="1795" width="6.75" style="93" customWidth="1"/>
    <col min="1796" max="1796" width="8.75" style="93" customWidth="1"/>
    <col min="1797" max="1797" width="25.75" style="93" customWidth="1"/>
    <col min="1798" max="1798" width="6.75" style="93" customWidth="1"/>
    <col min="1799" max="2048" width="13" style="93"/>
    <col min="2049" max="2049" width="8.75" style="93" customWidth="1"/>
    <col min="2050" max="2050" width="25.75" style="93" customWidth="1"/>
    <col min="2051" max="2051" width="6.75" style="93" customWidth="1"/>
    <col min="2052" max="2052" width="8.75" style="93" customWidth="1"/>
    <col min="2053" max="2053" width="25.75" style="93" customWidth="1"/>
    <col min="2054" max="2054" width="6.75" style="93" customWidth="1"/>
    <col min="2055" max="2304" width="13" style="93"/>
    <col min="2305" max="2305" width="8.75" style="93" customWidth="1"/>
    <col min="2306" max="2306" width="25.75" style="93" customWidth="1"/>
    <col min="2307" max="2307" width="6.75" style="93" customWidth="1"/>
    <col min="2308" max="2308" width="8.75" style="93" customWidth="1"/>
    <col min="2309" max="2309" width="25.75" style="93" customWidth="1"/>
    <col min="2310" max="2310" width="6.75" style="93" customWidth="1"/>
    <col min="2311" max="2560" width="13" style="93"/>
    <col min="2561" max="2561" width="8.75" style="93" customWidth="1"/>
    <col min="2562" max="2562" width="25.75" style="93" customWidth="1"/>
    <col min="2563" max="2563" width="6.75" style="93" customWidth="1"/>
    <col min="2564" max="2564" width="8.75" style="93" customWidth="1"/>
    <col min="2565" max="2565" width="25.75" style="93" customWidth="1"/>
    <col min="2566" max="2566" width="6.75" style="93" customWidth="1"/>
    <col min="2567" max="2816" width="13" style="93"/>
    <col min="2817" max="2817" width="8.75" style="93" customWidth="1"/>
    <col min="2818" max="2818" width="25.75" style="93" customWidth="1"/>
    <col min="2819" max="2819" width="6.75" style="93" customWidth="1"/>
    <col min="2820" max="2820" width="8.75" style="93" customWidth="1"/>
    <col min="2821" max="2821" width="25.75" style="93" customWidth="1"/>
    <col min="2822" max="2822" width="6.75" style="93" customWidth="1"/>
    <col min="2823" max="3072" width="13" style="93"/>
    <col min="3073" max="3073" width="8.75" style="93" customWidth="1"/>
    <col min="3074" max="3074" width="25.75" style="93" customWidth="1"/>
    <col min="3075" max="3075" width="6.75" style="93" customWidth="1"/>
    <col min="3076" max="3076" width="8.75" style="93" customWidth="1"/>
    <col min="3077" max="3077" width="25.75" style="93" customWidth="1"/>
    <col min="3078" max="3078" width="6.75" style="93" customWidth="1"/>
    <col min="3079" max="3328" width="13" style="93"/>
    <col min="3329" max="3329" width="8.75" style="93" customWidth="1"/>
    <col min="3330" max="3330" width="25.75" style="93" customWidth="1"/>
    <col min="3331" max="3331" width="6.75" style="93" customWidth="1"/>
    <col min="3332" max="3332" width="8.75" style="93" customWidth="1"/>
    <col min="3333" max="3333" width="25.75" style="93" customWidth="1"/>
    <col min="3334" max="3334" width="6.75" style="93" customWidth="1"/>
    <col min="3335" max="3584" width="13" style="93"/>
    <col min="3585" max="3585" width="8.75" style="93" customWidth="1"/>
    <col min="3586" max="3586" width="25.75" style="93" customWidth="1"/>
    <col min="3587" max="3587" width="6.75" style="93" customWidth="1"/>
    <col min="3588" max="3588" width="8.75" style="93" customWidth="1"/>
    <col min="3589" max="3589" width="25.75" style="93" customWidth="1"/>
    <col min="3590" max="3590" width="6.75" style="93" customWidth="1"/>
    <col min="3591" max="3840" width="13" style="93"/>
    <col min="3841" max="3841" width="8.75" style="93" customWidth="1"/>
    <col min="3842" max="3842" width="25.75" style="93" customWidth="1"/>
    <col min="3843" max="3843" width="6.75" style="93" customWidth="1"/>
    <col min="3844" max="3844" width="8.75" style="93" customWidth="1"/>
    <col min="3845" max="3845" width="25.75" style="93" customWidth="1"/>
    <col min="3846" max="3846" width="6.75" style="93" customWidth="1"/>
    <col min="3847" max="4096" width="13" style="93"/>
    <col min="4097" max="4097" width="8.75" style="93" customWidth="1"/>
    <col min="4098" max="4098" width="25.75" style="93" customWidth="1"/>
    <col min="4099" max="4099" width="6.75" style="93" customWidth="1"/>
    <col min="4100" max="4100" width="8.75" style="93" customWidth="1"/>
    <col min="4101" max="4101" width="25.75" style="93" customWidth="1"/>
    <col min="4102" max="4102" width="6.75" style="93" customWidth="1"/>
    <col min="4103" max="4352" width="13" style="93"/>
    <col min="4353" max="4353" width="8.75" style="93" customWidth="1"/>
    <col min="4354" max="4354" width="25.75" style="93" customWidth="1"/>
    <col min="4355" max="4355" width="6.75" style="93" customWidth="1"/>
    <col min="4356" max="4356" width="8.75" style="93" customWidth="1"/>
    <col min="4357" max="4357" width="25.75" style="93" customWidth="1"/>
    <col min="4358" max="4358" width="6.75" style="93" customWidth="1"/>
    <col min="4359" max="4608" width="13" style="93"/>
    <col min="4609" max="4609" width="8.75" style="93" customWidth="1"/>
    <col min="4610" max="4610" width="25.75" style="93" customWidth="1"/>
    <col min="4611" max="4611" width="6.75" style="93" customWidth="1"/>
    <col min="4612" max="4612" width="8.75" style="93" customWidth="1"/>
    <col min="4613" max="4613" width="25.75" style="93" customWidth="1"/>
    <col min="4614" max="4614" width="6.75" style="93" customWidth="1"/>
    <col min="4615" max="4864" width="13" style="93"/>
    <col min="4865" max="4865" width="8.75" style="93" customWidth="1"/>
    <col min="4866" max="4866" width="25.75" style="93" customWidth="1"/>
    <col min="4867" max="4867" width="6.75" style="93" customWidth="1"/>
    <col min="4868" max="4868" width="8.75" style="93" customWidth="1"/>
    <col min="4869" max="4869" width="25.75" style="93" customWidth="1"/>
    <col min="4870" max="4870" width="6.75" style="93" customWidth="1"/>
    <col min="4871" max="5120" width="13" style="93"/>
    <col min="5121" max="5121" width="8.75" style="93" customWidth="1"/>
    <col min="5122" max="5122" width="25.75" style="93" customWidth="1"/>
    <col min="5123" max="5123" width="6.75" style="93" customWidth="1"/>
    <col min="5124" max="5124" width="8.75" style="93" customWidth="1"/>
    <col min="5125" max="5125" width="25.75" style="93" customWidth="1"/>
    <col min="5126" max="5126" width="6.75" style="93" customWidth="1"/>
    <col min="5127" max="5376" width="13" style="93"/>
    <col min="5377" max="5377" width="8.75" style="93" customWidth="1"/>
    <col min="5378" max="5378" width="25.75" style="93" customWidth="1"/>
    <col min="5379" max="5379" width="6.75" style="93" customWidth="1"/>
    <col min="5380" max="5380" width="8.75" style="93" customWidth="1"/>
    <col min="5381" max="5381" width="25.75" style="93" customWidth="1"/>
    <col min="5382" max="5382" width="6.75" style="93" customWidth="1"/>
    <col min="5383" max="5632" width="13" style="93"/>
    <col min="5633" max="5633" width="8.75" style="93" customWidth="1"/>
    <col min="5634" max="5634" width="25.75" style="93" customWidth="1"/>
    <col min="5635" max="5635" width="6.75" style="93" customWidth="1"/>
    <col min="5636" max="5636" width="8.75" style="93" customWidth="1"/>
    <col min="5637" max="5637" width="25.75" style="93" customWidth="1"/>
    <col min="5638" max="5638" width="6.75" style="93" customWidth="1"/>
    <col min="5639" max="5888" width="13" style="93"/>
    <col min="5889" max="5889" width="8.75" style="93" customWidth="1"/>
    <col min="5890" max="5890" width="25.75" style="93" customWidth="1"/>
    <col min="5891" max="5891" width="6.75" style="93" customWidth="1"/>
    <col min="5892" max="5892" width="8.75" style="93" customWidth="1"/>
    <col min="5893" max="5893" width="25.75" style="93" customWidth="1"/>
    <col min="5894" max="5894" width="6.75" style="93" customWidth="1"/>
    <col min="5895" max="6144" width="13" style="93"/>
    <col min="6145" max="6145" width="8.75" style="93" customWidth="1"/>
    <col min="6146" max="6146" width="25.75" style="93" customWidth="1"/>
    <col min="6147" max="6147" width="6.75" style="93" customWidth="1"/>
    <col min="6148" max="6148" width="8.75" style="93" customWidth="1"/>
    <col min="6149" max="6149" width="25.75" style="93" customWidth="1"/>
    <col min="6150" max="6150" width="6.75" style="93" customWidth="1"/>
    <col min="6151" max="6400" width="13" style="93"/>
    <col min="6401" max="6401" width="8.75" style="93" customWidth="1"/>
    <col min="6402" max="6402" width="25.75" style="93" customWidth="1"/>
    <col min="6403" max="6403" width="6.75" style="93" customWidth="1"/>
    <col min="6404" max="6404" width="8.75" style="93" customWidth="1"/>
    <col min="6405" max="6405" width="25.75" style="93" customWidth="1"/>
    <col min="6406" max="6406" width="6.75" style="93" customWidth="1"/>
    <col min="6407" max="6656" width="13" style="93"/>
    <col min="6657" max="6657" width="8.75" style="93" customWidth="1"/>
    <col min="6658" max="6658" width="25.75" style="93" customWidth="1"/>
    <col min="6659" max="6659" width="6.75" style="93" customWidth="1"/>
    <col min="6660" max="6660" width="8.75" style="93" customWidth="1"/>
    <col min="6661" max="6661" width="25.75" style="93" customWidth="1"/>
    <col min="6662" max="6662" width="6.75" style="93" customWidth="1"/>
    <col min="6663" max="6912" width="13" style="93"/>
    <col min="6913" max="6913" width="8.75" style="93" customWidth="1"/>
    <col min="6914" max="6914" width="25.75" style="93" customWidth="1"/>
    <col min="6915" max="6915" width="6.75" style="93" customWidth="1"/>
    <col min="6916" max="6916" width="8.75" style="93" customWidth="1"/>
    <col min="6917" max="6917" width="25.75" style="93" customWidth="1"/>
    <col min="6918" max="6918" width="6.75" style="93" customWidth="1"/>
    <col min="6919" max="7168" width="13" style="93"/>
    <col min="7169" max="7169" width="8.75" style="93" customWidth="1"/>
    <col min="7170" max="7170" width="25.75" style="93" customWidth="1"/>
    <col min="7171" max="7171" width="6.75" style="93" customWidth="1"/>
    <col min="7172" max="7172" width="8.75" style="93" customWidth="1"/>
    <col min="7173" max="7173" width="25.75" style="93" customWidth="1"/>
    <col min="7174" max="7174" width="6.75" style="93" customWidth="1"/>
    <col min="7175" max="7424" width="13" style="93"/>
    <col min="7425" max="7425" width="8.75" style="93" customWidth="1"/>
    <col min="7426" max="7426" width="25.75" style="93" customWidth="1"/>
    <col min="7427" max="7427" width="6.75" style="93" customWidth="1"/>
    <col min="7428" max="7428" width="8.75" style="93" customWidth="1"/>
    <col min="7429" max="7429" width="25.75" style="93" customWidth="1"/>
    <col min="7430" max="7430" width="6.75" style="93" customWidth="1"/>
    <col min="7431" max="7680" width="13" style="93"/>
    <col min="7681" max="7681" width="8.75" style="93" customWidth="1"/>
    <col min="7682" max="7682" width="25.75" style="93" customWidth="1"/>
    <col min="7683" max="7683" width="6.75" style="93" customWidth="1"/>
    <col min="7684" max="7684" width="8.75" style="93" customWidth="1"/>
    <col min="7685" max="7685" width="25.75" style="93" customWidth="1"/>
    <col min="7686" max="7686" width="6.75" style="93" customWidth="1"/>
    <col min="7687" max="7936" width="13" style="93"/>
    <col min="7937" max="7937" width="8.75" style="93" customWidth="1"/>
    <col min="7938" max="7938" width="25.75" style="93" customWidth="1"/>
    <col min="7939" max="7939" width="6.75" style="93" customWidth="1"/>
    <col min="7940" max="7940" width="8.75" style="93" customWidth="1"/>
    <col min="7941" max="7941" width="25.75" style="93" customWidth="1"/>
    <col min="7942" max="7942" width="6.75" style="93" customWidth="1"/>
    <col min="7943" max="8192" width="13" style="93"/>
    <col min="8193" max="8193" width="8.75" style="93" customWidth="1"/>
    <col min="8194" max="8194" width="25.75" style="93" customWidth="1"/>
    <col min="8195" max="8195" width="6.75" style="93" customWidth="1"/>
    <col min="8196" max="8196" width="8.75" style="93" customWidth="1"/>
    <col min="8197" max="8197" width="25.75" style="93" customWidth="1"/>
    <col min="8198" max="8198" width="6.75" style="93" customWidth="1"/>
    <col min="8199" max="8448" width="13" style="93"/>
    <col min="8449" max="8449" width="8.75" style="93" customWidth="1"/>
    <col min="8450" max="8450" width="25.75" style="93" customWidth="1"/>
    <col min="8451" max="8451" width="6.75" style="93" customWidth="1"/>
    <col min="8452" max="8452" width="8.75" style="93" customWidth="1"/>
    <col min="8453" max="8453" width="25.75" style="93" customWidth="1"/>
    <col min="8454" max="8454" width="6.75" style="93" customWidth="1"/>
    <col min="8455" max="8704" width="13" style="93"/>
    <col min="8705" max="8705" width="8.75" style="93" customWidth="1"/>
    <col min="8706" max="8706" width="25.75" style="93" customWidth="1"/>
    <col min="8707" max="8707" width="6.75" style="93" customWidth="1"/>
    <col min="8708" max="8708" width="8.75" style="93" customWidth="1"/>
    <col min="8709" max="8709" width="25.75" style="93" customWidth="1"/>
    <col min="8710" max="8710" width="6.75" style="93" customWidth="1"/>
    <col min="8711" max="8960" width="13" style="93"/>
    <col min="8961" max="8961" width="8.75" style="93" customWidth="1"/>
    <col min="8962" max="8962" width="25.75" style="93" customWidth="1"/>
    <col min="8963" max="8963" width="6.75" style="93" customWidth="1"/>
    <col min="8964" max="8964" width="8.75" style="93" customWidth="1"/>
    <col min="8965" max="8965" width="25.75" style="93" customWidth="1"/>
    <col min="8966" max="8966" width="6.75" style="93" customWidth="1"/>
    <col min="8967" max="9216" width="13" style="93"/>
    <col min="9217" max="9217" width="8.75" style="93" customWidth="1"/>
    <col min="9218" max="9218" width="25.75" style="93" customWidth="1"/>
    <col min="9219" max="9219" width="6.75" style="93" customWidth="1"/>
    <col min="9220" max="9220" width="8.75" style="93" customWidth="1"/>
    <col min="9221" max="9221" width="25.75" style="93" customWidth="1"/>
    <col min="9222" max="9222" width="6.75" style="93" customWidth="1"/>
    <col min="9223" max="9472" width="13" style="93"/>
    <col min="9473" max="9473" width="8.75" style="93" customWidth="1"/>
    <col min="9474" max="9474" width="25.75" style="93" customWidth="1"/>
    <col min="9475" max="9475" width="6.75" style="93" customWidth="1"/>
    <col min="9476" max="9476" width="8.75" style="93" customWidth="1"/>
    <col min="9477" max="9477" width="25.75" style="93" customWidth="1"/>
    <col min="9478" max="9478" width="6.75" style="93" customWidth="1"/>
    <col min="9479" max="9728" width="13" style="93"/>
    <col min="9729" max="9729" width="8.75" style="93" customWidth="1"/>
    <col min="9730" max="9730" width="25.75" style="93" customWidth="1"/>
    <col min="9731" max="9731" width="6.75" style="93" customWidth="1"/>
    <col min="9732" max="9732" width="8.75" style="93" customWidth="1"/>
    <col min="9733" max="9733" width="25.75" style="93" customWidth="1"/>
    <col min="9734" max="9734" width="6.75" style="93" customWidth="1"/>
    <col min="9735" max="9984" width="13" style="93"/>
    <col min="9985" max="9985" width="8.75" style="93" customWidth="1"/>
    <col min="9986" max="9986" width="25.75" style="93" customWidth="1"/>
    <col min="9987" max="9987" width="6.75" style="93" customWidth="1"/>
    <col min="9988" max="9988" width="8.75" style="93" customWidth="1"/>
    <col min="9989" max="9989" width="25.75" style="93" customWidth="1"/>
    <col min="9990" max="9990" width="6.75" style="93" customWidth="1"/>
    <col min="9991" max="10240" width="13" style="93"/>
    <col min="10241" max="10241" width="8.75" style="93" customWidth="1"/>
    <col min="10242" max="10242" width="25.75" style="93" customWidth="1"/>
    <col min="10243" max="10243" width="6.75" style="93" customWidth="1"/>
    <col min="10244" max="10244" width="8.75" style="93" customWidth="1"/>
    <col min="10245" max="10245" width="25.75" style="93" customWidth="1"/>
    <col min="10246" max="10246" width="6.75" style="93" customWidth="1"/>
    <col min="10247" max="10496" width="13" style="93"/>
    <col min="10497" max="10497" width="8.75" style="93" customWidth="1"/>
    <col min="10498" max="10498" width="25.75" style="93" customWidth="1"/>
    <col min="10499" max="10499" width="6.75" style="93" customWidth="1"/>
    <col min="10500" max="10500" width="8.75" style="93" customWidth="1"/>
    <col min="10501" max="10501" width="25.75" style="93" customWidth="1"/>
    <col min="10502" max="10502" width="6.75" style="93" customWidth="1"/>
    <col min="10503" max="10752" width="13" style="93"/>
    <col min="10753" max="10753" width="8.75" style="93" customWidth="1"/>
    <col min="10754" max="10754" width="25.75" style="93" customWidth="1"/>
    <col min="10755" max="10755" width="6.75" style="93" customWidth="1"/>
    <col min="10756" max="10756" width="8.75" style="93" customWidth="1"/>
    <col min="10757" max="10757" width="25.75" style="93" customWidth="1"/>
    <col min="10758" max="10758" width="6.75" style="93" customWidth="1"/>
    <col min="10759" max="11008" width="13" style="93"/>
    <col min="11009" max="11009" width="8.75" style="93" customWidth="1"/>
    <col min="11010" max="11010" width="25.75" style="93" customWidth="1"/>
    <col min="11011" max="11011" width="6.75" style="93" customWidth="1"/>
    <col min="11012" max="11012" width="8.75" style="93" customWidth="1"/>
    <col min="11013" max="11013" width="25.75" style="93" customWidth="1"/>
    <col min="11014" max="11014" width="6.75" style="93" customWidth="1"/>
    <col min="11015" max="11264" width="13" style="93"/>
    <col min="11265" max="11265" width="8.75" style="93" customWidth="1"/>
    <col min="11266" max="11266" width="25.75" style="93" customWidth="1"/>
    <col min="11267" max="11267" width="6.75" style="93" customWidth="1"/>
    <col min="11268" max="11268" width="8.75" style="93" customWidth="1"/>
    <col min="11269" max="11269" width="25.75" style="93" customWidth="1"/>
    <col min="11270" max="11270" width="6.75" style="93" customWidth="1"/>
    <col min="11271" max="11520" width="13" style="93"/>
    <col min="11521" max="11521" width="8.75" style="93" customWidth="1"/>
    <col min="11522" max="11522" width="25.75" style="93" customWidth="1"/>
    <col min="11523" max="11523" width="6.75" style="93" customWidth="1"/>
    <col min="11524" max="11524" width="8.75" style="93" customWidth="1"/>
    <col min="11525" max="11525" width="25.75" style="93" customWidth="1"/>
    <col min="11526" max="11526" width="6.75" style="93" customWidth="1"/>
    <col min="11527" max="11776" width="13" style="93"/>
    <col min="11777" max="11777" width="8.75" style="93" customWidth="1"/>
    <col min="11778" max="11778" width="25.75" style="93" customWidth="1"/>
    <col min="11779" max="11779" width="6.75" style="93" customWidth="1"/>
    <col min="11780" max="11780" width="8.75" style="93" customWidth="1"/>
    <col min="11781" max="11781" width="25.75" style="93" customWidth="1"/>
    <col min="11782" max="11782" width="6.75" style="93" customWidth="1"/>
    <col min="11783" max="12032" width="13" style="93"/>
    <col min="12033" max="12033" width="8.75" style="93" customWidth="1"/>
    <col min="12034" max="12034" width="25.75" style="93" customWidth="1"/>
    <col min="12035" max="12035" width="6.75" style="93" customWidth="1"/>
    <col min="12036" max="12036" width="8.75" style="93" customWidth="1"/>
    <col min="12037" max="12037" width="25.75" style="93" customWidth="1"/>
    <col min="12038" max="12038" width="6.75" style="93" customWidth="1"/>
    <col min="12039" max="12288" width="13" style="93"/>
    <col min="12289" max="12289" width="8.75" style="93" customWidth="1"/>
    <col min="12290" max="12290" width="25.75" style="93" customWidth="1"/>
    <col min="12291" max="12291" width="6.75" style="93" customWidth="1"/>
    <col min="12292" max="12292" width="8.75" style="93" customWidth="1"/>
    <col min="12293" max="12293" width="25.75" style="93" customWidth="1"/>
    <col min="12294" max="12294" width="6.75" style="93" customWidth="1"/>
    <col min="12295" max="12544" width="13" style="93"/>
    <col min="12545" max="12545" width="8.75" style="93" customWidth="1"/>
    <col min="12546" max="12546" width="25.75" style="93" customWidth="1"/>
    <col min="12547" max="12547" width="6.75" style="93" customWidth="1"/>
    <col min="12548" max="12548" width="8.75" style="93" customWidth="1"/>
    <col min="12549" max="12549" width="25.75" style="93" customWidth="1"/>
    <col min="12550" max="12550" width="6.75" style="93" customWidth="1"/>
    <col min="12551" max="12800" width="13" style="93"/>
    <col min="12801" max="12801" width="8.75" style="93" customWidth="1"/>
    <col min="12802" max="12802" width="25.75" style="93" customWidth="1"/>
    <col min="12803" max="12803" width="6.75" style="93" customWidth="1"/>
    <col min="12804" max="12804" width="8.75" style="93" customWidth="1"/>
    <col min="12805" max="12805" width="25.75" style="93" customWidth="1"/>
    <col min="12806" max="12806" width="6.75" style="93" customWidth="1"/>
    <col min="12807" max="13056" width="13" style="93"/>
    <col min="13057" max="13057" width="8.75" style="93" customWidth="1"/>
    <col min="13058" max="13058" width="25.75" style="93" customWidth="1"/>
    <col min="13059" max="13059" width="6.75" style="93" customWidth="1"/>
    <col min="13060" max="13060" width="8.75" style="93" customWidth="1"/>
    <col min="13061" max="13061" width="25.75" style="93" customWidth="1"/>
    <col min="13062" max="13062" width="6.75" style="93" customWidth="1"/>
    <col min="13063" max="13312" width="13" style="93"/>
    <col min="13313" max="13313" width="8.75" style="93" customWidth="1"/>
    <col min="13314" max="13314" width="25.75" style="93" customWidth="1"/>
    <col min="13315" max="13315" width="6.75" style="93" customWidth="1"/>
    <col min="13316" max="13316" width="8.75" style="93" customWidth="1"/>
    <col min="13317" max="13317" width="25.75" style="93" customWidth="1"/>
    <col min="13318" max="13318" width="6.75" style="93" customWidth="1"/>
    <col min="13319" max="13568" width="13" style="93"/>
    <col min="13569" max="13569" width="8.75" style="93" customWidth="1"/>
    <col min="13570" max="13570" width="25.75" style="93" customWidth="1"/>
    <col min="13571" max="13571" width="6.75" style="93" customWidth="1"/>
    <col min="13572" max="13572" width="8.75" style="93" customWidth="1"/>
    <col min="13573" max="13573" width="25.75" style="93" customWidth="1"/>
    <col min="13574" max="13574" width="6.75" style="93" customWidth="1"/>
    <col min="13575" max="13824" width="13" style="93"/>
    <col min="13825" max="13825" width="8.75" style="93" customWidth="1"/>
    <col min="13826" max="13826" width="25.75" style="93" customWidth="1"/>
    <col min="13827" max="13827" width="6.75" style="93" customWidth="1"/>
    <col min="13828" max="13828" width="8.75" style="93" customWidth="1"/>
    <col min="13829" max="13829" width="25.75" style="93" customWidth="1"/>
    <col min="13830" max="13830" width="6.75" style="93" customWidth="1"/>
    <col min="13831" max="14080" width="13" style="93"/>
    <col min="14081" max="14081" width="8.75" style="93" customWidth="1"/>
    <col min="14082" max="14082" width="25.75" style="93" customWidth="1"/>
    <col min="14083" max="14083" width="6.75" style="93" customWidth="1"/>
    <col min="14084" max="14084" width="8.75" style="93" customWidth="1"/>
    <col min="14085" max="14085" width="25.75" style="93" customWidth="1"/>
    <col min="14086" max="14086" width="6.75" style="93" customWidth="1"/>
    <col min="14087" max="14336" width="13" style="93"/>
    <col min="14337" max="14337" width="8.75" style="93" customWidth="1"/>
    <col min="14338" max="14338" width="25.75" style="93" customWidth="1"/>
    <col min="14339" max="14339" width="6.75" style="93" customWidth="1"/>
    <col min="14340" max="14340" width="8.75" style="93" customWidth="1"/>
    <col min="14341" max="14341" width="25.75" style="93" customWidth="1"/>
    <col min="14342" max="14342" width="6.75" style="93" customWidth="1"/>
    <col min="14343" max="14592" width="13" style="93"/>
    <col min="14593" max="14593" width="8.75" style="93" customWidth="1"/>
    <col min="14594" max="14594" width="25.75" style="93" customWidth="1"/>
    <col min="14595" max="14595" width="6.75" style="93" customWidth="1"/>
    <col min="14596" max="14596" width="8.75" style="93" customWidth="1"/>
    <col min="14597" max="14597" width="25.75" style="93" customWidth="1"/>
    <col min="14598" max="14598" width="6.75" style="93" customWidth="1"/>
    <col min="14599" max="14848" width="13" style="93"/>
    <col min="14849" max="14849" width="8.75" style="93" customWidth="1"/>
    <col min="14850" max="14850" width="25.75" style="93" customWidth="1"/>
    <col min="14851" max="14851" width="6.75" style="93" customWidth="1"/>
    <col min="14852" max="14852" width="8.75" style="93" customWidth="1"/>
    <col min="14853" max="14853" width="25.75" style="93" customWidth="1"/>
    <col min="14854" max="14854" width="6.75" style="93" customWidth="1"/>
    <col min="14855" max="15104" width="13" style="93"/>
    <col min="15105" max="15105" width="8.75" style="93" customWidth="1"/>
    <col min="15106" max="15106" width="25.75" style="93" customWidth="1"/>
    <col min="15107" max="15107" width="6.75" style="93" customWidth="1"/>
    <col min="15108" max="15108" width="8.75" style="93" customWidth="1"/>
    <col min="15109" max="15109" width="25.75" style="93" customWidth="1"/>
    <col min="15110" max="15110" width="6.75" style="93" customWidth="1"/>
    <col min="15111" max="15360" width="13" style="93"/>
    <col min="15361" max="15361" width="8.75" style="93" customWidth="1"/>
    <col min="15362" max="15362" width="25.75" style="93" customWidth="1"/>
    <col min="15363" max="15363" width="6.75" style="93" customWidth="1"/>
    <col min="15364" max="15364" width="8.75" style="93" customWidth="1"/>
    <col min="15365" max="15365" width="25.75" style="93" customWidth="1"/>
    <col min="15366" max="15366" width="6.75" style="93" customWidth="1"/>
    <col min="15367" max="15616" width="13" style="93"/>
    <col min="15617" max="15617" width="8.75" style="93" customWidth="1"/>
    <col min="15618" max="15618" width="25.75" style="93" customWidth="1"/>
    <col min="15619" max="15619" width="6.75" style="93" customWidth="1"/>
    <col min="15620" max="15620" width="8.75" style="93" customWidth="1"/>
    <col min="15621" max="15621" width="25.75" style="93" customWidth="1"/>
    <col min="15622" max="15622" width="6.75" style="93" customWidth="1"/>
    <col min="15623" max="15872" width="13" style="93"/>
    <col min="15873" max="15873" width="8.75" style="93" customWidth="1"/>
    <col min="15874" max="15874" width="25.75" style="93" customWidth="1"/>
    <col min="15875" max="15875" width="6.75" style="93" customWidth="1"/>
    <col min="15876" max="15876" width="8.75" style="93" customWidth="1"/>
    <col min="15877" max="15877" width="25.75" style="93" customWidth="1"/>
    <col min="15878" max="15878" width="6.75" style="93" customWidth="1"/>
    <col min="15879" max="16128" width="13" style="93"/>
    <col min="16129" max="16129" width="8.75" style="93" customWidth="1"/>
    <col min="16130" max="16130" width="25.75" style="93" customWidth="1"/>
    <col min="16131" max="16131" width="6.75" style="93" customWidth="1"/>
    <col min="16132" max="16132" width="8.75" style="93" customWidth="1"/>
    <col min="16133" max="16133" width="25.75" style="93" customWidth="1"/>
    <col min="16134" max="16134" width="6.75" style="93" customWidth="1"/>
    <col min="16135" max="16384" width="13" style="93"/>
  </cols>
  <sheetData>
    <row r="1" spans="1:6">
      <c r="E1" s="736">
        <f ca="1">TODAY()</f>
        <v>45759</v>
      </c>
      <c r="F1" s="736"/>
    </row>
    <row r="3" spans="1:6">
      <c r="A3" s="738"/>
      <c r="B3" s="738"/>
    </row>
    <row r="4" spans="1:6">
      <c r="A4" s="739" t="s">
        <v>193</v>
      </c>
      <c r="B4" s="739"/>
    </row>
    <row r="7" spans="1:6">
      <c r="A7" s="752" t="str">
        <f>【更新用】イベント基本情報!B3&amp;"　"&amp;【更新用】イベント基本情報!B4&amp;"の実施規定に記されている通り、"</f>
        <v>第27回全九州カラーガード・パーカッションコンテスト　【ソロ部門】の実施規定に記されている通り、</v>
      </c>
      <c r="B7" s="752"/>
      <c r="C7" s="752"/>
      <c r="D7" s="752"/>
      <c r="E7" s="752"/>
      <c r="F7" s="752"/>
    </row>
    <row r="8" spans="1:6">
      <c r="A8" s="753" t="s">
        <v>190</v>
      </c>
      <c r="B8" s="753"/>
      <c r="C8" s="753"/>
      <c r="D8" s="753"/>
      <c r="E8" s="753"/>
      <c r="F8" s="753"/>
    </row>
    <row r="10" spans="1:6" s="110" customFormat="1" ht="19.5" customHeight="1">
      <c r="B10" s="754" t="s">
        <v>96</v>
      </c>
      <c r="C10" s="754"/>
      <c r="D10" s="755">
        <f>'1.【参加申込入力シート】'!D11</f>
        <v>0</v>
      </c>
      <c r="E10" s="755"/>
    </row>
    <row r="11" spans="1:6" s="110" customFormat="1" ht="19.5" customHeight="1"/>
    <row r="12" spans="1:6" s="110" customFormat="1" ht="19.5" customHeight="1">
      <c r="B12" s="754" t="s">
        <v>97</v>
      </c>
      <c r="C12" s="754"/>
      <c r="D12" s="756">
        <f>'1.【参加申込入力シート】'!D20</f>
        <v>0</v>
      </c>
      <c r="E12" s="756"/>
      <c r="F12" s="111" t="s">
        <v>195</v>
      </c>
    </row>
    <row r="15" spans="1:6">
      <c r="A15" s="737" t="s">
        <v>199</v>
      </c>
      <c r="B15" s="737"/>
      <c r="C15" s="737"/>
      <c r="D15" s="737"/>
      <c r="E15" s="737"/>
      <c r="F15" s="737"/>
    </row>
    <row r="16" spans="1:6">
      <c r="A16" s="737"/>
      <c r="B16" s="737"/>
      <c r="C16" s="737"/>
      <c r="D16" s="737"/>
      <c r="E16" s="737"/>
      <c r="F16" s="737"/>
    </row>
    <row r="17" spans="1:6" ht="30" customHeight="1" thickBot="1">
      <c r="A17" s="106" t="s">
        <v>189</v>
      </c>
      <c r="B17" s="96"/>
      <c r="C17" s="96"/>
      <c r="D17" s="96"/>
      <c r="E17" s="96"/>
      <c r="F17" s="96"/>
    </row>
    <row r="18" spans="1:6" s="110" customFormat="1" ht="20.25" customHeight="1" thickBot="1">
      <c r="A18" s="112" t="s">
        <v>187</v>
      </c>
      <c r="B18" s="743" t="s">
        <v>188</v>
      </c>
      <c r="C18" s="744"/>
      <c r="D18" s="744"/>
      <c r="E18" s="745"/>
      <c r="F18" s="113" t="s">
        <v>100</v>
      </c>
    </row>
    <row r="19" spans="1:6" ht="36" customHeight="1" thickTop="1">
      <c r="A19" s="229"/>
      <c r="B19" s="740"/>
      <c r="C19" s="741"/>
      <c r="D19" s="741"/>
      <c r="E19" s="742"/>
      <c r="F19" s="230"/>
    </row>
    <row r="20" spans="1:6" ht="36" customHeight="1">
      <c r="A20" s="229"/>
      <c r="B20" s="746"/>
      <c r="C20" s="747"/>
      <c r="D20" s="747"/>
      <c r="E20" s="748"/>
      <c r="F20" s="230"/>
    </row>
    <row r="21" spans="1:6" ht="36" customHeight="1">
      <c r="A21" s="229"/>
      <c r="B21" s="746"/>
      <c r="C21" s="747"/>
      <c r="D21" s="747"/>
      <c r="E21" s="748"/>
      <c r="F21" s="230"/>
    </row>
    <row r="22" spans="1:6" ht="36" customHeight="1" thickBot="1">
      <c r="A22" s="231"/>
      <c r="B22" s="749"/>
      <c r="C22" s="750"/>
      <c r="D22" s="750"/>
      <c r="E22" s="751"/>
      <c r="F22" s="232"/>
    </row>
    <row r="24" spans="1:6" ht="30" customHeight="1" thickBot="1">
      <c r="A24" s="106" t="s">
        <v>194</v>
      </c>
    </row>
    <row r="25" spans="1:6" s="110" customFormat="1" ht="20.25" customHeight="1" thickBot="1">
      <c r="A25" s="114" t="s">
        <v>98</v>
      </c>
      <c r="B25" s="115" t="s">
        <v>99</v>
      </c>
      <c r="C25" s="113" t="s">
        <v>100</v>
      </c>
      <c r="D25" s="114" t="s">
        <v>101</v>
      </c>
      <c r="E25" s="115" t="s">
        <v>99</v>
      </c>
      <c r="F25" s="113" t="s">
        <v>100</v>
      </c>
    </row>
    <row r="26" spans="1:6" ht="36" customHeight="1" thickTop="1">
      <c r="A26" s="233"/>
      <c r="B26" s="234"/>
      <c r="C26" s="246"/>
      <c r="D26" s="236"/>
      <c r="E26" s="234"/>
      <c r="F26" s="235"/>
    </row>
    <row r="27" spans="1:6" ht="36" customHeight="1">
      <c r="A27" s="229"/>
      <c r="B27" s="237"/>
      <c r="C27" s="230"/>
      <c r="D27" s="238"/>
      <c r="E27" s="237"/>
      <c r="F27" s="230"/>
    </row>
    <row r="28" spans="1:6" ht="36" customHeight="1">
      <c r="A28" s="229"/>
      <c r="B28" s="237"/>
      <c r="C28" s="230"/>
      <c r="D28" s="238"/>
      <c r="E28" s="237"/>
      <c r="F28" s="230"/>
    </row>
    <row r="29" spans="1:6" ht="36" customHeight="1" thickBot="1">
      <c r="A29" s="231"/>
      <c r="B29" s="239"/>
      <c r="C29" s="232"/>
      <c r="D29" s="240"/>
      <c r="E29" s="239"/>
      <c r="F29" s="232"/>
    </row>
    <row r="31" spans="1:6" s="107" customFormat="1">
      <c r="A31" s="107" t="s">
        <v>102</v>
      </c>
    </row>
    <row r="32" spans="1:6" s="107" customFormat="1"/>
    <row r="33" spans="1:1" s="107" customFormat="1">
      <c r="A33" s="107" t="s">
        <v>103</v>
      </c>
    </row>
    <row r="34" spans="1:1" s="107" customFormat="1">
      <c r="A34" s="107" t="s">
        <v>107</v>
      </c>
    </row>
    <row r="35" spans="1:1" s="107" customFormat="1">
      <c r="A35" s="108" t="s">
        <v>191</v>
      </c>
    </row>
    <row r="36" spans="1:1" s="107" customFormat="1">
      <c r="A36" s="108" t="s">
        <v>108</v>
      </c>
    </row>
    <row r="37" spans="1:1" s="107" customFormat="1">
      <c r="A37" s="108" t="s">
        <v>192</v>
      </c>
    </row>
    <row r="38" spans="1:1" s="107" customFormat="1">
      <c r="A38" s="108" t="s">
        <v>408</v>
      </c>
    </row>
    <row r="39" spans="1:1" s="107" customFormat="1"/>
    <row r="40" spans="1:1" s="107" customFormat="1">
      <c r="A40" s="109" t="s">
        <v>104</v>
      </c>
    </row>
    <row r="41" spans="1:1" s="107" customFormat="1">
      <c r="A41" s="109" t="s">
        <v>105</v>
      </c>
    </row>
    <row r="42" spans="1:1" s="107" customFormat="1"/>
    <row r="43" spans="1:1" s="107" customFormat="1">
      <c r="A43" s="107" t="s">
        <v>106</v>
      </c>
    </row>
  </sheetData>
  <sheetProtection algorithmName="SHA-512" hashValue="TELAbP4cuIO3QLX4lukOxtQd3+99B7e2X1RdobbrienK5MTjQhZynktQMArUY4Rava3Gi5u6xUmT0vTFV+r4sw==" saltValue="hcq+HqkRPXMuVkweBdKvEA==" spinCount="100000" sheet="1" objects="1" scenarios="1" selectLockedCells="1"/>
  <mergeCells count="15">
    <mergeCell ref="B20:E20"/>
    <mergeCell ref="B21:E21"/>
    <mergeCell ref="B22:E22"/>
    <mergeCell ref="A7:F7"/>
    <mergeCell ref="A8:F8"/>
    <mergeCell ref="B10:C10"/>
    <mergeCell ref="B12:C12"/>
    <mergeCell ref="D10:E10"/>
    <mergeCell ref="D12:E12"/>
    <mergeCell ref="E1:F1"/>
    <mergeCell ref="A15:F16"/>
    <mergeCell ref="A3:B3"/>
    <mergeCell ref="A4:B4"/>
    <mergeCell ref="B19:E19"/>
    <mergeCell ref="B18:E18"/>
  </mergeCells>
  <phoneticPr fontId="2"/>
  <dataValidations count="2">
    <dataValidation imeMode="on" allowBlank="1" showInputMessage="1" showErrorMessage="1" sqref="A19:E22 A26:B29 D26:E29" xr:uid="{7A112911-83B9-48D1-AE1E-ED810C833C89}"/>
    <dataValidation type="whole" imeMode="disabled" operator="greaterThanOrEqual" allowBlank="1" showInputMessage="1" showErrorMessage="1" sqref="F26:F29 F19:F22 C26:C29" xr:uid="{29916548-1971-44A5-A073-42C144216579}">
      <formula1>1</formula1>
    </dataValidation>
  </dataValidations>
  <printOptions horizontalCentered="1"/>
  <pageMargins left="0.59055118110236227" right="0.59055118110236227" top="0.59055118110236227" bottom="0.59055118110236227" header="0.51181102362204722" footer="0.51181102362204722"/>
  <pageSetup paperSize="9" scale="77" orientation="portrait" horizontalDpi="4294967292" verticalDpi="4294967292"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事務局まとめ用シート</vt:lpstr>
      <vt:lpstr>【更新用】イベント基本情報</vt:lpstr>
      <vt:lpstr>Top Page（はじめにおよみください）</vt:lpstr>
      <vt:lpstr>1.【参加申込入力シート】</vt:lpstr>
      <vt:lpstr>2.【出場者・演奏曲情報入力シート】</vt:lpstr>
      <vt:lpstr>3.【出場メンバー確認リスト】</vt:lpstr>
      <vt:lpstr>Ⓐ参加申込書(印刷)</vt:lpstr>
      <vt:lpstr>Ⓑ演技者登録書(印刷)</vt:lpstr>
      <vt:lpstr>Ⓒ特殊効果申請書(入力・印刷)</vt:lpstr>
      <vt:lpstr>Ⓓ手具器物誓約書(入力・印刷)</vt:lpstr>
      <vt:lpstr>Ⓕ参加費・各種購入申込書(印刷)</vt:lpstr>
      <vt:lpstr>Ⓖ撮影に関する承諾書(印刷)</vt:lpstr>
      <vt:lpstr>Ⓗ-1使用曲明細書(印刷)</vt:lpstr>
      <vt:lpstr>Ⓗ-2演奏利用明細書【単曲】(印刷)</vt:lpstr>
      <vt:lpstr>Ⓗ-2演奏利用明細書 【手書き用】</vt:lpstr>
      <vt:lpstr>【宛名ラベル】各種書類提出先(事務局)</vt:lpstr>
      <vt:lpstr>'【宛名ラベル】各種書類提出先(事務局)'!Print_Area</vt:lpstr>
      <vt:lpstr>'1.【参加申込入力シート】'!Print_Area</vt:lpstr>
      <vt:lpstr>'2.【出場者・演奏曲情報入力シート】'!Print_Area</vt:lpstr>
      <vt:lpstr>'3.【出場メンバー確認リスト】'!Print_Area</vt:lpstr>
      <vt:lpstr>'Ⓐ参加申込書(印刷)'!Print_Area</vt:lpstr>
      <vt:lpstr>'Ⓓ手具器物誓約書(入力・印刷)'!Print_Area</vt:lpstr>
      <vt:lpstr>'Ⓕ参加費・各種購入申込書(印刷)'!Print_Area</vt:lpstr>
      <vt:lpstr>'Ⓖ撮影に関する承諾書(印刷)'!Print_Area</vt:lpstr>
      <vt:lpstr>'Ⓗ-1使用曲明細書(印刷)'!Print_Area</vt:lpstr>
      <vt:lpstr>'Top Page（はじめにおよみください）'!Print_Area</vt:lpstr>
      <vt:lpstr>'Ⓕ参加費・各種購入申込書(印刷)'!Print_Titles</vt:lpstr>
      <vt:lpstr>'Ⓗ-1使用曲明細書(印刷)'!Print_Titles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九州マーチングバンド協会春季大会参加申込</dc:title>
  <dc:creator>九州マーチングバンド協会</dc:creator>
  <cp:lastModifiedBy>祐一 赤尾</cp:lastModifiedBy>
  <cp:lastPrinted>2024-04-21T18:45:27Z</cp:lastPrinted>
  <dcterms:created xsi:type="dcterms:W3CDTF">2005-11-22T02:21:24Z</dcterms:created>
  <dcterms:modified xsi:type="dcterms:W3CDTF">2025-04-12T02:25:09Z</dcterms:modified>
</cp:coreProperties>
</file>